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maass\Documents\Network Files\Council\2020\"/>
    </mc:Choice>
  </mc:AlternateContent>
  <bookViews>
    <workbookView xWindow="0" yWindow="2700" windowWidth="24000" windowHeight="97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I14" i="1"/>
  <c r="H14" i="1"/>
  <c r="G14" i="1"/>
  <c r="E14" i="1"/>
  <c r="L77" i="1"/>
  <c r="K77" i="1"/>
  <c r="J77" i="1" l="1"/>
  <c r="I77" i="1"/>
  <c r="H77" i="1" l="1"/>
  <c r="G77" i="1"/>
  <c r="G15" i="1"/>
  <c r="F77" i="1"/>
  <c r="D77" i="1"/>
  <c r="C77" i="1"/>
  <c r="B77" i="1"/>
  <c r="E70" i="1"/>
  <c r="E77" i="1" s="1"/>
  <c r="B15" i="1"/>
  <c r="C5" i="1"/>
  <c r="G78" i="1" l="1"/>
  <c r="G82" i="1" s="1"/>
  <c r="G83" i="1" s="1"/>
  <c r="B78" i="1"/>
  <c r="B82" i="1" s="1"/>
  <c r="B83" i="1" s="1"/>
  <c r="C14" i="1" l="1"/>
  <c r="C15" i="1" s="1"/>
  <c r="C78" i="1" s="1"/>
  <c r="C82" i="1" s="1"/>
  <c r="C83" i="1" s="1"/>
  <c r="D14" i="1" l="1"/>
  <c r="D15" i="1" s="1"/>
  <c r="D78" i="1" s="1"/>
  <c r="D82" i="1" s="1"/>
  <c r="D83" i="1" s="1"/>
  <c r="E15" i="1" l="1"/>
  <c r="E78" i="1" s="1"/>
  <c r="H15" i="1" s="1"/>
  <c r="H78" i="1" s="1"/>
  <c r="H82" i="1" l="1"/>
  <c r="H83" i="1" s="1"/>
  <c r="I15" i="1"/>
  <c r="I78" i="1" s="1"/>
  <c r="F14" i="1"/>
  <c r="F15" i="1" s="1"/>
  <c r="F78" i="1" s="1"/>
  <c r="F82" i="1" s="1"/>
  <c r="F83" i="1" s="1"/>
  <c r="E82" i="1"/>
  <c r="E83" i="1" s="1"/>
  <c r="I82" i="1" l="1"/>
  <c r="I83" i="1" s="1"/>
  <c r="J14" i="1"/>
  <c r="J15" i="1" s="1"/>
  <c r="J78" i="1" s="1"/>
  <c r="J82" i="1" l="1"/>
  <c r="J83" i="1" s="1"/>
  <c r="K15" i="1"/>
  <c r="K78" i="1" s="1"/>
  <c r="L14" i="1" l="1"/>
  <c r="L15" i="1" s="1"/>
  <c r="L78" i="1" s="1"/>
  <c r="L82" i="1" s="1"/>
  <c r="L83" i="1" s="1"/>
  <c r="K82" i="1"/>
  <c r="K83" i="1" s="1"/>
</calcChain>
</file>

<file path=xl/sharedStrings.xml><?xml version="1.0" encoding="utf-8"?>
<sst xmlns="http://schemas.openxmlformats.org/spreadsheetml/2006/main" count="116" uniqueCount="103">
  <si>
    <t>Central Kansas District Budget</t>
  </si>
  <si>
    <t>Receipts</t>
  </si>
  <si>
    <t>Budget</t>
  </si>
  <si>
    <t>Actual</t>
  </si>
  <si>
    <t>Proposed Budget</t>
  </si>
  <si>
    <t>Red Wheel / Sweet Granada</t>
  </si>
  <si>
    <t>Fair Fundraising</t>
  </si>
  <si>
    <t>Will need to estimate these</t>
  </si>
  <si>
    <t xml:space="preserve">   Livestock Auction Food Gift Baskets/Tri Rivers Fair</t>
  </si>
  <si>
    <t>Donations</t>
  </si>
  <si>
    <t>Lions Club Donation</t>
  </si>
  <si>
    <t>Ottawa 4-H Foundation Donation</t>
  </si>
  <si>
    <t>Estimated Carryover</t>
  </si>
  <si>
    <t>Total Receipts:</t>
  </si>
  <si>
    <t>Disbursements</t>
  </si>
  <si>
    <t>4-H Camp:</t>
  </si>
  <si>
    <t>The Saline County 4-H Development Fund will donate $40/camper and counselor</t>
  </si>
  <si>
    <t>Campference:</t>
  </si>
  <si>
    <t>Citizenship Washington Focus:</t>
  </si>
  <si>
    <t>Citizenship In Action:</t>
  </si>
  <si>
    <t>Discovery Days:</t>
  </si>
  <si>
    <t>State Award Winners (Nat'l 4-H Congress):</t>
  </si>
  <si>
    <t>The recipients get scholarships from the state too. Would recommend leaving at $600.</t>
  </si>
  <si>
    <t>Leadership Forums:</t>
  </si>
  <si>
    <t>48 Hours of 4-H</t>
  </si>
  <si>
    <t>4-H Celebration of Achievements Committee</t>
  </si>
  <si>
    <t>Would recommend leaving at $100.</t>
  </si>
  <si>
    <t>4-H Club Day Committee</t>
  </si>
  <si>
    <t>Sign Committee (Special Committee)</t>
  </si>
  <si>
    <t>Added for 2017</t>
  </si>
  <si>
    <t>Ambassador</t>
  </si>
  <si>
    <t>Would recommend leaving at $600.</t>
  </si>
  <si>
    <t>District Service Project</t>
  </si>
  <si>
    <t>Would recommend putting something in this line item.</t>
  </si>
  <si>
    <t>Finance &amp; Fundraising Committee</t>
  </si>
  <si>
    <t>Friends of 4-H Breakfast</t>
  </si>
  <si>
    <t>Would recommend $30-$50</t>
  </si>
  <si>
    <t>IFYE Account</t>
  </si>
  <si>
    <t>Would recommend leaving at $500.</t>
  </si>
  <si>
    <t>Kansas 4-H Foundation Donation</t>
  </si>
  <si>
    <t>Would recommend leaving at $250.</t>
  </si>
  <si>
    <t>Leaders Recognition</t>
  </si>
  <si>
    <t>Promotion and Recruitment Committee</t>
  </si>
  <si>
    <t>Ottawa Co 4-H Foundation Donation</t>
  </si>
  <si>
    <t>Saline Co 4-H Development Fund Donation</t>
  </si>
  <si>
    <t xml:space="preserve">Social Committee </t>
  </si>
  <si>
    <t>Thank you Notes (Achievement, Fair, etc.)</t>
  </si>
  <si>
    <t>Tri-Rivers Fair Committee</t>
  </si>
  <si>
    <t>Tri-Rivers Fair King &amp; Queen</t>
  </si>
  <si>
    <t>Tri-Rivers Fair Fundraising Expenses</t>
  </si>
  <si>
    <t xml:space="preserve">    Red Wheel</t>
  </si>
  <si>
    <t>Fundraising Expenses:</t>
  </si>
  <si>
    <t xml:space="preserve">    Basket Expenses</t>
  </si>
  <si>
    <t xml:space="preserve">    Pop Stand/ Bake Sale</t>
  </si>
  <si>
    <t>Miscellaneous</t>
  </si>
  <si>
    <t>Total Disbursements:</t>
  </si>
  <si>
    <t>Budget Balance:</t>
  </si>
  <si>
    <t>Transfer from Savings:</t>
  </si>
  <si>
    <t>Final Budget Balance:</t>
  </si>
  <si>
    <r>
      <t xml:space="preserve">Transfer from/to savings  </t>
    </r>
    <r>
      <rPr>
        <sz val="10"/>
        <rFont val="Arial"/>
        <family val="2"/>
      </rPr>
      <t>(only if needed)</t>
    </r>
  </si>
  <si>
    <t>We know this.</t>
  </si>
  <si>
    <t>Transferred from below.</t>
  </si>
  <si>
    <t>Accident Insurance</t>
  </si>
  <si>
    <t xml:space="preserve">     1 Participant @ $750</t>
  </si>
  <si>
    <t>Would recommend leaving at $250 for promo materials.</t>
  </si>
  <si>
    <t>4-H Celebration of Achievements (Awards)</t>
  </si>
  <si>
    <t>Ag Development Committee</t>
  </si>
  <si>
    <t>FCS Judging Committee</t>
  </si>
  <si>
    <t>Photography Judging Committee</t>
  </si>
  <si>
    <t>Ottawa County Fair Committee</t>
  </si>
  <si>
    <t>Trips &amp; Awards Committee</t>
  </si>
  <si>
    <r>
      <t xml:space="preserve">    </t>
    </r>
    <r>
      <rPr>
        <i/>
        <sz val="10"/>
        <rFont val="Arial"/>
        <family val="2"/>
      </rPr>
      <t>15 Rookie Campers @ $30</t>
    </r>
  </si>
  <si>
    <r>
      <t>National Conference</t>
    </r>
    <r>
      <rPr>
        <sz val="10"/>
        <rFont val="Arial"/>
        <family val="2"/>
      </rPr>
      <t xml:space="preserve"> @ $1000</t>
    </r>
  </si>
  <si>
    <r>
      <t xml:space="preserve">     </t>
    </r>
    <r>
      <rPr>
        <sz val="10"/>
        <rFont val="Arial"/>
        <family val="2"/>
      </rPr>
      <t>Reg $25 - $75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(10 @ $25)</t>
    </r>
  </si>
  <si>
    <t xml:space="preserve">     Reg $76 - $150 (5 @ $50)</t>
  </si>
  <si>
    <t xml:space="preserve">     Reg $151 + (5 @ $75)</t>
  </si>
  <si>
    <t xml:space="preserve">Mixed Bags </t>
  </si>
  <si>
    <r>
      <t>Fundraising Scholarships:</t>
    </r>
    <r>
      <rPr>
        <b/>
        <sz val="6"/>
        <rFont val="Arial"/>
        <family val="2"/>
      </rPr>
      <t xml:space="preserve"> </t>
    </r>
  </si>
  <si>
    <t xml:space="preserve">    Mixed Bags</t>
  </si>
  <si>
    <t>Clover Campaigns (TSC, JoAnn's)</t>
  </si>
  <si>
    <t xml:space="preserve">    8 Campference Delegates @ $100</t>
  </si>
  <si>
    <t xml:space="preserve">     15 Participants @ $75</t>
  </si>
  <si>
    <t xml:space="preserve">    13 Participants @ $85</t>
  </si>
  <si>
    <r>
      <t>Kansas Youth Leadership Forum 10</t>
    </r>
    <r>
      <rPr>
        <i/>
        <sz val="10"/>
        <rFont val="Arial"/>
        <family val="2"/>
      </rPr>
      <t xml:space="preserve"> @ $75</t>
    </r>
  </si>
  <si>
    <t xml:space="preserve">    5 Winners @ $700</t>
  </si>
  <si>
    <t xml:space="preserve">    2 Adult Leadership Forum @ $100</t>
  </si>
  <si>
    <t xml:space="preserve">    Ottawa County Fair Donation</t>
  </si>
  <si>
    <t>CKD Quiz Bowl</t>
  </si>
  <si>
    <t>State Provides Now</t>
  </si>
  <si>
    <r>
      <t xml:space="preserve">   </t>
    </r>
    <r>
      <rPr>
        <sz val="10"/>
        <rFont val="Arial"/>
        <family val="2"/>
      </rPr>
      <t xml:space="preserve">Pop &amp; Bake Sale/Tri Rivers Fair </t>
    </r>
    <r>
      <rPr>
        <sz val="8"/>
        <rFont val="Arial"/>
        <family val="2"/>
      </rPr>
      <t>(includes $1,000 in donations)</t>
    </r>
  </si>
  <si>
    <t>2019 Cost</t>
  </si>
  <si>
    <t>2020 cost ~ $200</t>
  </si>
  <si>
    <t>2019 Cost  - Does not include additional class fees</t>
  </si>
  <si>
    <t>2019 Cost (early bird)</t>
  </si>
  <si>
    <t>2019 = Youth's cost is $1,400.00</t>
  </si>
  <si>
    <t xml:space="preserve">    4 Rookie Counselors @ $78</t>
  </si>
  <si>
    <r>
      <t>Specialty Camps:</t>
    </r>
    <r>
      <rPr>
        <sz val="10"/>
        <rFont val="Arial"/>
        <family val="2"/>
      </rPr>
      <t xml:space="preserve"> </t>
    </r>
  </si>
  <si>
    <t>Will not be held until 2021</t>
  </si>
  <si>
    <t>Would recommend leaving at $300.</t>
  </si>
  <si>
    <t>Estimate</t>
  </si>
  <si>
    <t xml:space="preserve">    50 Fulltime Campers @ $75</t>
  </si>
  <si>
    <t xml:space="preserve">    15 Fulltime Counselors @ $78</t>
  </si>
  <si>
    <r>
      <rPr>
        <b/>
        <sz val="11"/>
        <color theme="1"/>
        <rFont val="Calibri"/>
        <family val="2"/>
        <scheme val="minor"/>
      </rPr>
      <t>2 Adult NELE</t>
    </r>
    <r>
      <rPr>
        <sz val="11"/>
        <color theme="1"/>
        <rFont val="Calibri"/>
        <family val="2"/>
        <scheme val="minor"/>
      </rPr>
      <t xml:space="preserve"> @ $25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</si>
</sst>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6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5" fillId="0" borderId="0" xfId="0" applyFont="1" applyBorder="1" applyAlignment="1"/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44" fontId="5" fillId="0" borderId="7" xfId="1" applyFont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44" fontId="0" fillId="0" borderId="4" xfId="1" applyFont="1" applyBorder="1" applyAlignment="1">
      <alignment horizontal="right"/>
    </xf>
    <xf numFmtId="44" fontId="0" fillId="0" borderId="4" xfId="1" applyFont="1" applyBorder="1" applyAlignment="1">
      <alignment horizontal="center"/>
    </xf>
    <xf numFmtId="44" fontId="0" fillId="0" borderId="4" xfId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44" fontId="0" fillId="0" borderId="9" xfId="1" applyFont="1" applyBorder="1" applyAlignment="1">
      <alignment horizontal="right"/>
    </xf>
    <xf numFmtId="44" fontId="0" fillId="0" borderId="9" xfId="1" applyFont="1" applyBorder="1" applyAlignment="1">
      <alignment horizontal="center"/>
    </xf>
    <xf numFmtId="44" fontId="0" fillId="0" borderId="9" xfId="1" applyFont="1" applyBorder="1" applyAlignment="1">
      <alignment horizontal="left"/>
    </xf>
    <xf numFmtId="0" fontId="4" fillId="0" borderId="8" xfId="0" applyFont="1" applyBorder="1" applyAlignment="1">
      <alignment horizontal="left"/>
    </xf>
    <xf numFmtId="44" fontId="4" fillId="0" borderId="9" xfId="1" applyFont="1" applyFill="1" applyBorder="1" applyAlignment="1">
      <alignment horizontal="right"/>
    </xf>
    <xf numFmtId="44" fontId="4" fillId="0" borderId="9" xfId="1" applyFont="1" applyFill="1" applyBorder="1" applyAlignment="1">
      <alignment horizontal="center"/>
    </xf>
    <xf numFmtId="44" fontId="4" fillId="0" borderId="9" xfId="1" applyFont="1" applyFill="1" applyBorder="1" applyAlignment="1">
      <alignment horizontal="left"/>
    </xf>
    <xf numFmtId="44" fontId="4" fillId="0" borderId="9" xfId="1" applyFont="1" applyBorder="1" applyAlignment="1">
      <alignment horizontal="right"/>
    </xf>
    <xf numFmtId="44" fontId="4" fillId="0" borderId="9" xfId="1" applyFont="1" applyBorder="1" applyAlignment="1">
      <alignment horizontal="center"/>
    </xf>
    <xf numFmtId="44" fontId="4" fillId="0" borderId="9" xfId="1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44" fontId="0" fillId="0" borderId="9" xfId="1" applyFont="1" applyBorder="1"/>
    <xf numFmtId="0" fontId="6" fillId="0" borderId="11" xfId="0" applyFont="1" applyBorder="1" applyAlignment="1">
      <alignment horizontal="right"/>
    </xf>
    <xf numFmtId="44" fontId="0" fillId="0" borderId="12" xfId="1" applyFont="1" applyBorder="1"/>
    <xf numFmtId="44" fontId="0" fillId="0" borderId="12" xfId="1" applyFont="1" applyBorder="1" applyAlignment="1">
      <alignment horizontal="center"/>
    </xf>
    <xf numFmtId="44" fontId="0" fillId="0" borderId="12" xfId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4" xfId="0" applyBorder="1" applyAlignment="1">
      <alignment horizontal="right"/>
    </xf>
    <xf numFmtId="0" fontId="3" fillId="0" borderId="9" xfId="0" applyFont="1" applyBorder="1"/>
    <xf numFmtId="0" fontId="0" fillId="0" borderId="9" xfId="0" applyBorder="1" applyAlignment="1">
      <alignment horizontal="right"/>
    </xf>
    <xf numFmtId="44" fontId="0" fillId="0" borderId="9" xfId="1" applyFont="1" applyFill="1" applyBorder="1" applyAlignment="1">
      <alignment horizontal="right"/>
    </xf>
    <xf numFmtId="44" fontId="0" fillId="0" borderId="9" xfId="1" applyFont="1" applyFill="1" applyBorder="1" applyAlignment="1">
      <alignment horizontal="center"/>
    </xf>
    <xf numFmtId="44" fontId="0" fillId="0" borderId="9" xfId="1" applyFont="1" applyFill="1" applyBorder="1" applyAlignment="1">
      <alignment horizontal="left"/>
    </xf>
    <xf numFmtId="0" fontId="7" fillId="0" borderId="9" xfId="0" applyFont="1" applyFill="1" applyBorder="1"/>
    <xf numFmtId="44" fontId="4" fillId="0" borderId="9" xfId="1" applyFont="1" applyFill="1" applyBorder="1" applyAlignment="1">
      <alignment horizontal="right" wrapText="1"/>
    </xf>
    <xf numFmtId="44" fontId="4" fillId="0" borderId="9" xfId="1" applyFont="1" applyFill="1" applyBorder="1" applyAlignment="1">
      <alignment horizontal="center" wrapText="1"/>
    </xf>
    <xf numFmtId="44" fontId="4" fillId="0" borderId="9" xfId="1" applyFont="1" applyFill="1" applyBorder="1" applyAlignment="1">
      <alignment horizontal="left" wrapText="1"/>
    </xf>
    <xf numFmtId="0" fontId="7" fillId="0" borderId="9" xfId="0" applyFont="1" applyBorder="1"/>
    <xf numFmtId="44" fontId="0" fillId="0" borderId="9" xfId="1" applyFont="1" applyFill="1" applyBorder="1" applyAlignment="1">
      <alignment horizontal="right" wrapText="1"/>
    </xf>
    <xf numFmtId="44" fontId="0" fillId="0" borderId="9" xfId="1" applyFont="1" applyFill="1" applyBorder="1" applyAlignment="1">
      <alignment horizontal="center" wrapText="1"/>
    </xf>
    <xf numFmtId="44" fontId="0" fillId="0" borderId="9" xfId="1" applyFont="1" applyFill="1" applyBorder="1" applyAlignment="1">
      <alignment horizontal="left" wrapText="1"/>
    </xf>
    <xf numFmtId="0" fontId="4" fillId="0" borderId="12" xfId="0" applyFont="1" applyBorder="1"/>
    <xf numFmtId="0" fontId="3" fillId="0" borderId="8" xfId="0" applyFont="1" applyBorder="1"/>
    <xf numFmtId="0" fontId="8" fillId="0" borderId="0" xfId="0" applyFont="1" applyBorder="1" applyAlignment="1">
      <alignment vertical="center" wrapText="1"/>
    </xf>
    <xf numFmtId="44" fontId="0" fillId="0" borderId="6" xfId="1" applyFont="1" applyBorder="1"/>
    <xf numFmtId="0" fontId="0" fillId="0" borderId="8" xfId="0" applyBorder="1"/>
    <xf numFmtId="0" fontId="3" fillId="0" borderId="9" xfId="0" applyFont="1" applyFill="1" applyBorder="1"/>
    <xf numFmtId="0" fontId="4" fillId="0" borderId="9" xfId="0" applyFont="1" applyBorder="1"/>
    <xf numFmtId="44" fontId="0" fillId="0" borderId="6" xfId="1" applyFont="1" applyBorder="1" applyAlignment="1">
      <alignment horizontal="right"/>
    </xf>
    <xf numFmtId="44" fontId="0" fillId="0" borderId="6" xfId="1" applyFont="1" applyBorder="1" applyAlignment="1">
      <alignment horizontal="center"/>
    </xf>
    <xf numFmtId="44" fontId="0" fillId="0" borderId="6" xfId="1" applyFont="1" applyFill="1" applyBorder="1" applyAlignment="1">
      <alignment horizontal="center"/>
    </xf>
    <xf numFmtId="44" fontId="0" fillId="0" borderId="6" xfId="1" applyFont="1" applyBorder="1" applyAlignment="1">
      <alignment horizontal="left"/>
    </xf>
    <xf numFmtId="0" fontId="6" fillId="0" borderId="3" xfId="0" applyFont="1" applyBorder="1" applyAlignment="1">
      <alignment horizontal="right"/>
    </xf>
    <xf numFmtId="44" fontId="0" fillId="0" borderId="4" xfId="1" applyFont="1" applyBorder="1"/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4" fontId="0" fillId="0" borderId="0" xfId="1" applyFont="1" applyAlignment="1">
      <alignment horizontal="left"/>
    </xf>
    <xf numFmtId="0" fontId="6" fillId="0" borderId="0" xfId="0" applyFont="1" applyFill="1" applyBorder="1" applyAlignment="1">
      <alignment horizontal="right"/>
    </xf>
    <xf numFmtId="0" fontId="3" fillId="0" borderId="0" xfId="0" applyFont="1" applyBorder="1"/>
    <xf numFmtId="44" fontId="0" fillId="0" borderId="0" xfId="1" applyFont="1"/>
    <xf numFmtId="44" fontId="0" fillId="0" borderId="0" xfId="1" applyFont="1" applyBorder="1"/>
    <xf numFmtId="44" fontId="0" fillId="0" borderId="0" xfId="1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8" fillId="0" borderId="14" xfId="0" applyFont="1" applyBorder="1" applyAlignment="1"/>
    <xf numFmtId="0" fontId="8" fillId="0" borderId="0" xfId="0" applyFont="1" applyBorder="1" applyAlignment="1"/>
    <xf numFmtId="0" fontId="8" fillId="0" borderId="15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4" fontId="0" fillId="0" borderId="8" xfId="1" applyFont="1" applyFill="1" applyBorder="1" applyAlignment="1">
      <alignment horizontal="center"/>
    </xf>
    <xf numFmtId="0" fontId="4" fillId="0" borderId="8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44" fontId="0" fillId="0" borderId="13" xfId="1" applyFont="1" applyBorder="1"/>
    <xf numFmtId="44" fontId="4" fillId="0" borderId="13" xfId="1" applyFont="1" applyFill="1" applyBorder="1" applyAlignment="1">
      <alignment horizontal="center"/>
    </xf>
    <xf numFmtId="44" fontId="4" fillId="2" borderId="14" xfId="1" applyFont="1" applyFill="1" applyBorder="1" applyAlignment="1">
      <alignment horizontal="center"/>
    </xf>
    <xf numFmtId="44" fontId="4" fillId="0" borderId="13" xfId="1" applyFont="1" applyBorder="1"/>
    <xf numFmtId="0" fontId="5" fillId="0" borderId="1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4" fontId="12" fillId="0" borderId="9" xfId="1" applyFont="1" applyBorder="1" applyAlignment="1">
      <alignment horizontal="right"/>
    </xf>
    <xf numFmtId="44" fontId="12" fillId="0" borderId="9" xfId="1" applyFont="1" applyBorder="1" applyAlignment="1">
      <alignment horizontal="center"/>
    </xf>
    <xf numFmtId="44" fontId="0" fillId="0" borderId="0" xfId="1" applyFont="1" applyFill="1" applyAlignment="1">
      <alignment horizontal="center"/>
    </xf>
    <xf numFmtId="44" fontId="0" fillId="0" borderId="16" xfId="1" applyFont="1" applyBorder="1"/>
    <xf numFmtId="44" fontId="5" fillId="0" borderId="1" xfId="1" applyFont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2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8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14" xfId="0" applyFont="1" applyBorder="1" applyAlignment="1"/>
    <xf numFmtId="0" fontId="4" fillId="0" borderId="13" xfId="0" applyFont="1" applyBorder="1" applyAlignment="1"/>
    <xf numFmtId="44" fontId="0" fillId="0" borderId="8" xfId="1" applyFont="1" applyBorder="1" applyAlignment="1">
      <alignment horizontal="center"/>
    </xf>
    <xf numFmtId="0" fontId="9" fillId="0" borderId="0" xfId="0" applyFont="1" applyBorder="1" applyAlignment="1"/>
    <xf numFmtId="0" fontId="0" fillId="0" borderId="12" xfId="0" applyBorder="1"/>
    <xf numFmtId="44" fontId="0" fillId="0" borderId="4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zoomScale="140" zoomScaleNormal="140" workbookViewId="0">
      <pane xSplit="1" ySplit="4" topLeftCell="H5" activePane="bottomRight" state="frozen"/>
      <selection pane="topRight" activeCell="B1" sqref="B1"/>
      <selection pane="bottomLeft" activeCell="A5" sqref="A5"/>
      <selection pane="bottomRight" activeCell="T7" sqref="T7"/>
    </sheetView>
  </sheetViews>
  <sheetFormatPr defaultRowHeight="14.4" x14ac:dyDescent="0.3"/>
  <cols>
    <col min="1" max="1" width="48.77734375" customWidth="1"/>
    <col min="2" max="2" width="12" hidden="1" customWidth="1"/>
    <col min="3" max="4" width="12" style="2" hidden="1" customWidth="1"/>
    <col min="5" max="7" width="12.88671875" style="3" hidden="1" customWidth="1"/>
    <col min="8" max="12" width="12.88671875" style="3" customWidth="1"/>
    <col min="13" max="13" width="15" hidden="1" customWidth="1"/>
    <col min="14" max="17" width="8.88671875" hidden="1" customWidth="1"/>
    <col min="18" max="18" width="0" hidden="1" customWidth="1"/>
    <col min="263" max="263" width="45.109375" customWidth="1"/>
    <col min="264" max="264" width="12" bestFit="1" customWidth="1"/>
    <col min="265" max="266" width="12" customWidth="1"/>
    <col min="267" max="267" width="12.88671875" bestFit="1" customWidth="1"/>
    <col min="268" max="268" width="12.88671875" customWidth="1"/>
    <col min="269" max="269" width="15" customWidth="1"/>
    <col min="519" max="519" width="45.109375" customWidth="1"/>
    <col min="520" max="520" width="12" bestFit="1" customWidth="1"/>
    <col min="521" max="522" width="12" customWidth="1"/>
    <col min="523" max="523" width="12.88671875" bestFit="1" customWidth="1"/>
    <col min="524" max="524" width="12.88671875" customWidth="1"/>
    <col min="525" max="525" width="15" customWidth="1"/>
    <col min="775" max="775" width="45.109375" customWidth="1"/>
    <col min="776" max="776" width="12" bestFit="1" customWidth="1"/>
    <col min="777" max="778" width="12" customWidth="1"/>
    <col min="779" max="779" width="12.88671875" bestFit="1" customWidth="1"/>
    <col min="780" max="780" width="12.88671875" customWidth="1"/>
    <col min="781" max="781" width="15" customWidth="1"/>
    <col min="1031" max="1031" width="45.109375" customWidth="1"/>
    <col min="1032" max="1032" width="12" bestFit="1" customWidth="1"/>
    <col min="1033" max="1034" width="12" customWidth="1"/>
    <col min="1035" max="1035" width="12.88671875" bestFit="1" customWidth="1"/>
    <col min="1036" max="1036" width="12.88671875" customWidth="1"/>
    <col min="1037" max="1037" width="15" customWidth="1"/>
    <col min="1287" max="1287" width="45.109375" customWidth="1"/>
    <col min="1288" max="1288" width="12" bestFit="1" customWidth="1"/>
    <col min="1289" max="1290" width="12" customWidth="1"/>
    <col min="1291" max="1291" width="12.88671875" bestFit="1" customWidth="1"/>
    <col min="1292" max="1292" width="12.88671875" customWidth="1"/>
    <col min="1293" max="1293" width="15" customWidth="1"/>
    <col min="1543" max="1543" width="45.109375" customWidth="1"/>
    <col min="1544" max="1544" width="12" bestFit="1" customWidth="1"/>
    <col min="1545" max="1546" width="12" customWidth="1"/>
    <col min="1547" max="1547" width="12.88671875" bestFit="1" customWidth="1"/>
    <col min="1548" max="1548" width="12.88671875" customWidth="1"/>
    <col min="1549" max="1549" width="15" customWidth="1"/>
    <col min="1799" max="1799" width="45.109375" customWidth="1"/>
    <col min="1800" max="1800" width="12" bestFit="1" customWidth="1"/>
    <col min="1801" max="1802" width="12" customWidth="1"/>
    <col min="1803" max="1803" width="12.88671875" bestFit="1" customWidth="1"/>
    <col min="1804" max="1804" width="12.88671875" customWidth="1"/>
    <col min="1805" max="1805" width="15" customWidth="1"/>
    <col min="2055" max="2055" width="45.109375" customWidth="1"/>
    <col min="2056" max="2056" width="12" bestFit="1" customWidth="1"/>
    <col min="2057" max="2058" width="12" customWidth="1"/>
    <col min="2059" max="2059" width="12.88671875" bestFit="1" customWidth="1"/>
    <col min="2060" max="2060" width="12.88671875" customWidth="1"/>
    <col min="2061" max="2061" width="15" customWidth="1"/>
    <col min="2311" max="2311" width="45.109375" customWidth="1"/>
    <col min="2312" max="2312" width="12" bestFit="1" customWidth="1"/>
    <col min="2313" max="2314" width="12" customWidth="1"/>
    <col min="2315" max="2315" width="12.88671875" bestFit="1" customWidth="1"/>
    <col min="2316" max="2316" width="12.88671875" customWidth="1"/>
    <col min="2317" max="2317" width="15" customWidth="1"/>
    <col min="2567" max="2567" width="45.109375" customWidth="1"/>
    <col min="2568" max="2568" width="12" bestFit="1" customWidth="1"/>
    <col min="2569" max="2570" width="12" customWidth="1"/>
    <col min="2571" max="2571" width="12.88671875" bestFit="1" customWidth="1"/>
    <col min="2572" max="2572" width="12.88671875" customWidth="1"/>
    <col min="2573" max="2573" width="15" customWidth="1"/>
    <col min="2823" max="2823" width="45.109375" customWidth="1"/>
    <col min="2824" max="2824" width="12" bestFit="1" customWidth="1"/>
    <col min="2825" max="2826" width="12" customWidth="1"/>
    <col min="2827" max="2827" width="12.88671875" bestFit="1" customWidth="1"/>
    <col min="2828" max="2828" width="12.88671875" customWidth="1"/>
    <col min="2829" max="2829" width="15" customWidth="1"/>
    <col min="3079" max="3079" width="45.109375" customWidth="1"/>
    <col min="3080" max="3080" width="12" bestFit="1" customWidth="1"/>
    <col min="3081" max="3082" width="12" customWidth="1"/>
    <col min="3083" max="3083" width="12.88671875" bestFit="1" customWidth="1"/>
    <col min="3084" max="3084" width="12.88671875" customWidth="1"/>
    <col min="3085" max="3085" width="15" customWidth="1"/>
    <col min="3335" max="3335" width="45.109375" customWidth="1"/>
    <col min="3336" max="3336" width="12" bestFit="1" customWidth="1"/>
    <col min="3337" max="3338" width="12" customWidth="1"/>
    <col min="3339" max="3339" width="12.88671875" bestFit="1" customWidth="1"/>
    <col min="3340" max="3340" width="12.88671875" customWidth="1"/>
    <col min="3341" max="3341" width="15" customWidth="1"/>
    <col min="3591" max="3591" width="45.109375" customWidth="1"/>
    <col min="3592" max="3592" width="12" bestFit="1" customWidth="1"/>
    <col min="3593" max="3594" width="12" customWidth="1"/>
    <col min="3595" max="3595" width="12.88671875" bestFit="1" customWidth="1"/>
    <col min="3596" max="3596" width="12.88671875" customWidth="1"/>
    <col min="3597" max="3597" width="15" customWidth="1"/>
    <col min="3847" max="3847" width="45.109375" customWidth="1"/>
    <col min="3848" max="3848" width="12" bestFit="1" customWidth="1"/>
    <col min="3849" max="3850" width="12" customWidth="1"/>
    <col min="3851" max="3851" width="12.88671875" bestFit="1" customWidth="1"/>
    <col min="3852" max="3852" width="12.88671875" customWidth="1"/>
    <col min="3853" max="3853" width="15" customWidth="1"/>
    <col min="4103" max="4103" width="45.109375" customWidth="1"/>
    <col min="4104" max="4104" width="12" bestFit="1" customWidth="1"/>
    <col min="4105" max="4106" width="12" customWidth="1"/>
    <col min="4107" max="4107" width="12.88671875" bestFit="1" customWidth="1"/>
    <col min="4108" max="4108" width="12.88671875" customWidth="1"/>
    <col min="4109" max="4109" width="15" customWidth="1"/>
    <col min="4359" max="4359" width="45.109375" customWidth="1"/>
    <col min="4360" max="4360" width="12" bestFit="1" customWidth="1"/>
    <col min="4361" max="4362" width="12" customWidth="1"/>
    <col min="4363" max="4363" width="12.88671875" bestFit="1" customWidth="1"/>
    <col min="4364" max="4364" width="12.88671875" customWidth="1"/>
    <col min="4365" max="4365" width="15" customWidth="1"/>
    <col min="4615" max="4615" width="45.109375" customWidth="1"/>
    <col min="4616" max="4616" width="12" bestFit="1" customWidth="1"/>
    <col min="4617" max="4618" width="12" customWidth="1"/>
    <col min="4619" max="4619" width="12.88671875" bestFit="1" customWidth="1"/>
    <col min="4620" max="4620" width="12.88671875" customWidth="1"/>
    <col min="4621" max="4621" width="15" customWidth="1"/>
    <col min="4871" max="4871" width="45.109375" customWidth="1"/>
    <col min="4872" max="4872" width="12" bestFit="1" customWidth="1"/>
    <col min="4873" max="4874" width="12" customWidth="1"/>
    <col min="4875" max="4875" width="12.88671875" bestFit="1" customWidth="1"/>
    <col min="4876" max="4876" width="12.88671875" customWidth="1"/>
    <col min="4877" max="4877" width="15" customWidth="1"/>
    <col min="5127" max="5127" width="45.109375" customWidth="1"/>
    <col min="5128" max="5128" width="12" bestFit="1" customWidth="1"/>
    <col min="5129" max="5130" width="12" customWidth="1"/>
    <col min="5131" max="5131" width="12.88671875" bestFit="1" customWidth="1"/>
    <col min="5132" max="5132" width="12.88671875" customWidth="1"/>
    <col min="5133" max="5133" width="15" customWidth="1"/>
    <col min="5383" max="5383" width="45.109375" customWidth="1"/>
    <col min="5384" max="5384" width="12" bestFit="1" customWidth="1"/>
    <col min="5385" max="5386" width="12" customWidth="1"/>
    <col min="5387" max="5387" width="12.88671875" bestFit="1" customWidth="1"/>
    <col min="5388" max="5388" width="12.88671875" customWidth="1"/>
    <col min="5389" max="5389" width="15" customWidth="1"/>
    <col min="5639" max="5639" width="45.109375" customWidth="1"/>
    <col min="5640" max="5640" width="12" bestFit="1" customWidth="1"/>
    <col min="5641" max="5642" width="12" customWidth="1"/>
    <col min="5643" max="5643" width="12.88671875" bestFit="1" customWidth="1"/>
    <col min="5644" max="5644" width="12.88671875" customWidth="1"/>
    <col min="5645" max="5645" width="15" customWidth="1"/>
    <col min="5895" max="5895" width="45.109375" customWidth="1"/>
    <col min="5896" max="5896" width="12" bestFit="1" customWidth="1"/>
    <col min="5897" max="5898" width="12" customWidth="1"/>
    <col min="5899" max="5899" width="12.88671875" bestFit="1" customWidth="1"/>
    <col min="5900" max="5900" width="12.88671875" customWidth="1"/>
    <col min="5901" max="5901" width="15" customWidth="1"/>
    <col min="6151" max="6151" width="45.109375" customWidth="1"/>
    <col min="6152" max="6152" width="12" bestFit="1" customWidth="1"/>
    <col min="6153" max="6154" width="12" customWidth="1"/>
    <col min="6155" max="6155" width="12.88671875" bestFit="1" customWidth="1"/>
    <col min="6156" max="6156" width="12.88671875" customWidth="1"/>
    <col min="6157" max="6157" width="15" customWidth="1"/>
    <col min="6407" max="6407" width="45.109375" customWidth="1"/>
    <col min="6408" max="6408" width="12" bestFit="1" customWidth="1"/>
    <col min="6409" max="6410" width="12" customWidth="1"/>
    <col min="6411" max="6411" width="12.88671875" bestFit="1" customWidth="1"/>
    <col min="6412" max="6412" width="12.88671875" customWidth="1"/>
    <col min="6413" max="6413" width="15" customWidth="1"/>
    <col min="6663" max="6663" width="45.109375" customWidth="1"/>
    <col min="6664" max="6664" width="12" bestFit="1" customWidth="1"/>
    <col min="6665" max="6666" width="12" customWidth="1"/>
    <col min="6667" max="6667" width="12.88671875" bestFit="1" customWidth="1"/>
    <col min="6668" max="6668" width="12.88671875" customWidth="1"/>
    <col min="6669" max="6669" width="15" customWidth="1"/>
    <col min="6919" max="6919" width="45.109375" customWidth="1"/>
    <col min="6920" max="6920" width="12" bestFit="1" customWidth="1"/>
    <col min="6921" max="6922" width="12" customWidth="1"/>
    <col min="6923" max="6923" width="12.88671875" bestFit="1" customWidth="1"/>
    <col min="6924" max="6924" width="12.88671875" customWidth="1"/>
    <col min="6925" max="6925" width="15" customWidth="1"/>
    <col min="7175" max="7175" width="45.109375" customWidth="1"/>
    <col min="7176" max="7176" width="12" bestFit="1" customWidth="1"/>
    <col min="7177" max="7178" width="12" customWidth="1"/>
    <col min="7179" max="7179" width="12.88671875" bestFit="1" customWidth="1"/>
    <col min="7180" max="7180" width="12.88671875" customWidth="1"/>
    <col min="7181" max="7181" width="15" customWidth="1"/>
    <col min="7431" max="7431" width="45.109375" customWidth="1"/>
    <col min="7432" max="7432" width="12" bestFit="1" customWidth="1"/>
    <col min="7433" max="7434" width="12" customWidth="1"/>
    <col min="7435" max="7435" width="12.88671875" bestFit="1" customWidth="1"/>
    <col min="7436" max="7436" width="12.88671875" customWidth="1"/>
    <col min="7437" max="7437" width="15" customWidth="1"/>
    <col min="7687" max="7687" width="45.109375" customWidth="1"/>
    <col min="7688" max="7688" width="12" bestFit="1" customWidth="1"/>
    <col min="7689" max="7690" width="12" customWidth="1"/>
    <col min="7691" max="7691" width="12.88671875" bestFit="1" customWidth="1"/>
    <col min="7692" max="7692" width="12.88671875" customWidth="1"/>
    <col min="7693" max="7693" width="15" customWidth="1"/>
    <col min="7943" max="7943" width="45.109375" customWidth="1"/>
    <col min="7944" max="7944" width="12" bestFit="1" customWidth="1"/>
    <col min="7945" max="7946" width="12" customWidth="1"/>
    <col min="7947" max="7947" width="12.88671875" bestFit="1" customWidth="1"/>
    <col min="7948" max="7948" width="12.88671875" customWidth="1"/>
    <col min="7949" max="7949" width="15" customWidth="1"/>
    <col min="8199" max="8199" width="45.109375" customWidth="1"/>
    <col min="8200" max="8200" width="12" bestFit="1" customWidth="1"/>
    <col min="8201" max="8202" width="12" customWidth="1"/>
    <col min="8203" max="8203" width="12.88671875" bestFit="1" customWidth="1"/>
    <col min="8204" max="8204" width="12.88671875" customWidth="1"/>
    <col min="8205" max="8205" width="15" customWidth="1"/>
    <col min="8455" max="8455" width="45.109375" customWidth="1"/>
    <col min="8456" max="8456" width="12" bestFit="1" customWidth="1"/>
    <col min="8457" max="8458" width="12" customWidth="1"/>
    <col min="8459" max="8459" width="12.88671875" bestFit="1" customWidth="1"/>
    <col min="8460" max="8460" width="12.88671875" customWidth="1"/>
    <col min="8461" max="8461" width="15" customWidth="1"/>
    <col min="8711" max="8711" width="45.109375" customWidth="1"/>
    <col min="8712" max="8712" width="12" bestFit="1" customWidth="1"/>
    <col min="8713" max="8714" width="12" customWidth="1"/>
    <col min="8715" max="8715" width="12.88671875" bestFit="1" customWidth="1"/>
    <col min="8716" max="8716" width="12.88671875" customWidth="1"/>
    <col min="8717" max="8717" width="15" customWidth="1"/>
    <col min="8967" max="8967" width="45.109375" customWidth="1"/>
    <col min="8968" max="8968" width="12" bestFit="1" customWidth="1"/>
    <col min="8969" max="8970" width="12" customWidth="1"/>
    <col min="8971" max="8971" width="12.88671875" bestFit="1" customWidth="1"/>
    <col min="8972" max="8972" width="12.88671875" customWidth="1"/>
    <col min="8973" max="8973" width="15" customWidth="1"/>
    <col min="9223" max="9223" width="45.109375" customWidth="1"/>
    <col min="9224" max="9224" width="12" bestFit="1" customWidth="1"/>
    <col min="9225" max="9226" width="12" customWidth="1"/>
    <col min="9227" max="9227" width="12.88671875" bestFit="1" customWidth="1"/>
    <col min="9228" max="9228" width="12.88671875" customWidth="1"/>
    <col min="9229" max="9229" width="15" customWidth="1"/>
    <col min="9479" max="9479" width="45.109375" customWidth="1"/>
    <col min="9480" max="9480" width="12" bestFit="1" customWidth="1"/>
    <col min="9481" max="9482" width="12" customWidth="1"/>
    <col min="9483" max="9483" width="12.88671875" bestFit="1" customWidth="1"/>
    <col min="9484" max="9484" width="12.88671875" customWidth="1"/>
    <col min="9485" max="9485" width="15" customWidth="1"/>
    <col min="9735" max="9735" width="45.109375" customWidth="1"/>
    <col min="9736" max="9736" width="12" bestFit="1" customWidth="1"/>
    <col min="9737" max="9738" width="12" customWidth="1"/>
    <col min="9739" max="9739" width="12.88671875" bestFit="1" customWidth="1"/>
    <col min="9740" max="9740" width="12.88671875" customWidth="1"/>
    <col min="9741" max="9741" width="15" customWidth="1"/>
    <col min="9991" max="9991" width="45.109375" customWidth="1"/>
    <col min="9992" max="9992" width="12" bestFit="1" customWidth="1"/>
    <col min="9993" max="9994" width="12" customWidth="1"/>
    <col min="9995" max="9995" width="12.88671875" bestFit="1" customWidth="1"/>
    <col min="9996" max="9996" width="12.88671875" customWidth="1"/>
    <col min="9997" max="9997" width="15" customWidth="1"/>
    <col min="10247" max="10247" width="45.109375" customWidth="1"/>
    <col min="10248" max="10248" width="12" bestFit="1" customWidth="1"/>
    <col min="10249" max="10250" width="12" customWidth="1"/>
    <col min="10251" max="10251" width="12.88671875" bestFit="1" customWidth="1"/>
    <col min="10252" max="10252" width="12.88671875" customWidth="1"/>
    <col min="10253" max="10253" width="15" customWidth="1"/>
    <col min="10503" max="10503" width="45.109375" customWidth="1"/>
    <col min="10504" max="10504" width="12" bestFit="1" customWidth="1"/>
    <col min="10505" max="10506" width="12" customWidth="1"/>
    <col min="10507" max="10507" width="12.88671875" bestFit="1" customWidth="1"/>
    <col min="10508" max="10508" width="12.88671875" customWidth="1"/>
    <col min="10509" max="10509" width="15" customWidth="1"/>
    <col min="10759" max="10759" width="45.109375" customWidth="1"/>
    <col min="10760" max="10760" width="12" bestFit="1" customWidth="1"/>
    <col min="10761" max="10762" width="12" customWidth="1"/>
    <col min="10763" max="10763" width="12.88671875" bestFit="1" customWidth="1"/>
    <col min="10764" max="10764" width="12.88671875" customWidth="1"/>
    <col min="10765" max="10765" width="15" customWidth="1"/>
    <col min="11015" max="11015" width="45.109375" customWidth="1"/>
    <col min="11016" max="11016" width="12" bestFit="1" customWidth="1"/>
    <col min="11017" max="11018" width="12" customWidth="1"/>
    <col min="11019" max="11019" width="12.88671875" bestFit="1" customWidth="1"/>
    <col min="11020" max="11020" width="12.88671875" customWidth="1"/>
    <col min="11021" max="11021" width="15" customWidth="1"/>
    <col min="11271" max="11271" width="45.109375" customWidth="1"/>
    <col min="11272" max="11272" width="12" bestFit="1" customWidth="1"/>
    <col min="11273" max="11274" width="12" customWidth="1"/>
    <col min="11275" max="11275" width="12.88671875" bestFit="1" customWidth="1"/>
    <col min="11276" max="11276" width="12.88671875" customWidth="1"/>
    <col min="11277" max="11277" width="15" customWidth="1"/>
    <col min="11527" max="11527" width="45.109375" customWidth="1"/>
    <col min="11528" max="11528" width="12" bestFit="1" customWidth="1"/>
    <col min="11529" max="11530" width="12" customWidth="1"/>
    <col min="11531" max="11531" width="12.88671875" bestFit="1" customWidth="1"/>
    <col min="11532" max="11532" width="12.88671875" customWidth="1"/>
    <col min="11533" max="11533" width="15" customWidth="1"/>
    <col min="11783" max="11783" width="45.109375" customWidth="1"/>
    <col min="11784" max="11784" width="12" bestFit="1" customWidth="1"/>
    <col min="11785" max="11786" width="12" customWidth="1"/>
    <col min="11787" max="11787" width="12.88671875" bestFit="1" customWidth="1"/>
    <col min="11788" max="11788" width="12.88671875" customWidth="1"/>
    <col min="11789" max="11789" width="15" customWidth="1"/>
    <col min="12039" max="12039" width="45.109375" customWidth="1"/>
    <col min="12040" max="12040" width="12" bestFit="1" customWidth="1"/>
    <col min="12041" max="12042" width="12" customWidth="1"/>
    <col min="12043" max="12043" width="12.88671875" bestFit="1" customWidth="1"/>
    <col min="12044" max="12044" width="12.88671875" customWidth="1"/>
    <col min="12045" max="12045" width="15" customWidth="1"/>
    <col min="12295" max="12295" width="45.109375" customWidth="1"/>
    <col min="12296" max="12296" width="12" bestFit="1" customWidth="1"/>
    <col min="12297" max="12298" width="12" customWidth="1"/>
    <col min="12299" max="12299" width="12.88671875" bestFit="1" customWidth="1"/>
    <col min="12300" max="12300" width="12.88671875" customWidth="1"/>
    <col min="12301" max="12301" width="15" customWidth="1"/>
    <col min="12551" max="12551" width="45.109375" customWidth="1"/>
    <col min="12552" max="12552" width="12" bestFit="1" customWidth="1"/>
    <col min="12553" max="12554" width="12" customWidth="1"/>
    <col min="12555" max="12555" width="12.88671875" bestFit="1" customWidth="1"/>
    <col min="12556" max="12556" width="12.88671875" customWidth="1"/>
    <col min="12557" max="12557" width="15" customWidth="1"/>
    <col min="12807" max="12807" width="45.109375" customWidth="1"/>
    <col min="12808" max="12808" width="12" bestFit="1" customWidth="1"/>
    <col min="12809" max="12810" width="12" customWidth="1"/>
    <col min="12811" max="12811" width="12.88671875" bestFit="1" customWidth="1"/>
    <col min="12812" max="12812" width="12.88671875" customWidth="1"/>
    <col min="12813" max="12813" width="15" customWidth="1"/>
    <col min="13063" max="13063" width="45.109375" customWidth="1"/>
    <col min="13064" max="13064" width="12" bestFit="1" customWidth="1"/>
    <col min="13065" max="13066" width="12" customWidth="1"/>
    <col min="13067" max="13067" width="12.88671875" bestFit="1" customWidth="1"/>
    <col min="13068" max="13068" width="12.88671875" customWidth="1"/>
    <col min="13069" max="13069" width="15" customWidth="1"/>
    <col min="13319" max="13319" width="45.109375" customWidth="1"/>
    <col min="13320" max="13320" width="12" bestFit="1" customWidth="1"/>
    <col min="13321" max="13322" width="12" customWidth="1"/>
    <col min="13323" max="13323" width="12.88671875" bestFit="1" customWidth="1"/>
    <col min="13324" max="13324" width="12.88671875" customWidth="1"/>
    <col min="13325" max="13325" width="15" customWidth="1"/>
    <col min="13575" max="13575" width="45.109375" customWidth="1"/>
    <col min="13576" max="13576" width="12" bestFit="1" customWidth="1"/>
    <col min="13577" max="13578" width="12" customWidth="1"/>
    <col min="13579" max="13579" width="12.88671875" bestFit="1" customWidth="1"/>
    <col min="13580" max="13580" width="12.88671875" customWidth="1"/>
    <col min="13581" max="13581" width="15" customWidth="1"/>
    <col min="13831" max="13831" width="45.109375" customWidth="1"/>
    <col min="13832" max="13832" width="12" bestFit="1" customWidth="1"/>
    <col min="13833" max="13834" width="12" customWidth="1"/>
    <col min="13835" max="13835" width="12.88671875" bestFit="1" customWidth="1"/>
    <col min="13836" max="13836" width="12.88671875" customWidth="1"/>
    <col min="13837" max="13837" width="15" customWidth="1"/>
    <col min="14087" max="14087" width="45.109375" customWidth="1"/>
    <col min="14088" max="14088" width="12" bestFit="1" customWidth="1"/>
    <col min="14089" max="14090" width="12" customWidth="1"/>
    <col min="14091" max="14091" width="12.88671875" bestFit="1" customWidth="1"/>
    <col min="14092" max="14092" width="12.88671875" customWidth="1"/>
    <col min="14093" max="14093" width="15" customWidth="1"/>
    <col min="14343" max="14343" width="45.109375" customWidth="1"/>
    <col min="14344" max="14344" width="12" bestFit="1" customWidth="1"/>
    <col min="14345" max="14346" width="12" customWidth="1"/>
    <col min="14347" max="14347" width="12.88671875" bestFit="1" customWidth="1"/>
    <col min="14348" max="14348" width="12.88671875" customWidth="1"/>
    <col min="14349" max="14349" width="15" customWidth="1"/>
    <col min="14599" max="14599" width="45.109375" customWidth="1"/>
    <col min="14600" max="14600" width="12" bestFit="1" customWidth="1"/>
    <col min="14601" max="14602" width="12" customWidth="1"/>
    <col min="14603" max="14603" width="12.88671875" bestFit="1" customWidth="1"/>
    <col min="14604" max="14604" width="12.88671875" customWidth="1"/>
    <col min="14605" max="14605" width="15" customWidth="1"/>
    <col min="14855" max="14855" width="45.109375" customWidth="1"/>
    <col min="14856" max="14856" width="12" bestFit="1" customWidth="1"/>
    <col min="14857" max="14858" width="12" customWidth="1"/>
    <col min="14859" max="14859" width="12.88671875" bestFit="1" customWidth="1"/>
    <col min="14860" max="14860" width="12.88671875" customWidth="1"/>
    <col min="14861" max="14861" width="15" customWidth="1"/>
    <col min="15111" max="15111" width="45.109375" customWidth="1"/>
    <col min="15112" max="15112" width="12" bestFit="1" customWidth="1"/>
    <col min="15113" max="15114" width="12" customWidth="1"/>
    <col min="15115" max="15115" width="12.88671875" bestFit="1" customWidth="1"/>
    <col min="15116" max="15116" width="12.88671875" customWidth="1"/>
    <col min="15117" max="15117" width="15" customWidth="1"/>
    <col min="15367" max="15367" width="45.109375" customWidth="1"/>
    <col min="15368" max="15368" width="12" bestFit="1" customWidth="1"/>
    <col min="15369" max="15370" width="12" customWidth="1"/>
    <col min="15371" max="15371" width="12.88671875" bestFit="1" customWidth="1"/>
    <col min="15372" max="15372" width="12.88671875" customWidth="1"/>
    <col min="15373" max="15373" width="15" customWidth="1"/>
    <col min="15623" max="15623" width="45.109375" customWidth="1"/>
    <col min="15624" max="15624" width="12" bestFit="1" customWidth="1"/>
    <col min="15625" max="15626" width="12" customWidth="1"/>
    <col min="15627" max="15627" width="12.88671875" bestFit="1" customWidth="1"/>
    <col min="15628" max="15628" width="12.88671875" customWidth="1"/>
    <col min="15629" max="15629" width="15" customWidth="1"/>
    <col min="15879" max="15879" width="45.109375" customWidth="1"/>
    <col min="15880" max="15880" width="12" bestFit="1" customWidth="1"/>
    <col min="15881" max="15882" width="12" customWidth="1"/>
    <col min="15883" max="15883" width="12.88671875" bestFit="1" customWidth="1"/>
    <col min="15884" max="15884" width="12.88671875" customWidth="1"/>
    <col min="15885" max="15885" width="15" customWidth="1"/>
    <col min="16135" max="16135" width="45.109375" customWidth="1"/>
    <col min="16136" max="16136" width="12" bestFit="1" customWidth="1"/>
    <col min="16137" max="16138" width="12" customWidth="1"/>
    <col min="16139" max="16139" width="12.88671875" bestFit="1" customWidth="1"/>
    <col min="16140" max="16140" width="12.88671875" customWidth="1"/>
    <col min="16141" max="16141" width="15" customWidth="1"/>
  </cols>
  <sheetData>
    <row r="1" spans="1:14" ht="17.399999999999999" x14ac:dyDescent="0.3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4" x14ac:dyDescent="0.3">
      <c r="A2" s="1"/>
    </row>
    <row r="3" spans="1:14" ht="15.6" x14ac:dyDescent="0.3">
      <c r="A3" s="100" t="s">
        <v>1</v>
      </c>
      <c r="B3" s="102">
        <v>2015</v>
      </c>
      <c r="C3" s="103"/>
      <c r="D3" s="102">
        <v>2016</v>
      </c>
      <c r="E3" s="103"/>
      <c r="F3" s="102">
        <v>2017</v>
      </c>
      <c r="G3" s="103"/>
      <c r="H3" s="123">
        <v>2018</v>
      </c>
      <c r="I3" s="124"/>
      <c r="J3" s="115">
        <v>2019</v>
      </c>
      <c r="K3" s="115"/>
      <c r="L3" s="83">
        <v>2020</v>
      </c>
      <c r="M3" s="4"/>
    </row>
    <row r="4" spans="1:14" ht="29.25" customHeight="1" x14ac:dyDescent="0.3">
      <c r="A4" s="101"/>
      <c r="B4" s="5" t="s">
        <v>2</v>
      </c>
      <c r="C4" s="5" t="s">
        <v>3</v>
      </c>
      <c r="D4" s="6" t="s">
        <v>2</v>
      </c>
      <c r="E4" s="89" t="s">
        <v>3</v>
      </c>
      <c r="F4" s="90" t="s">
        <v>2</v>
      </c>
      <c r="G4" s="7" t="s">
        <v>3</v>
      </c>
      <c r="H4" s="7" t="s">
        <v>2</v>
      </c>
      <c r="I4" s="8" t="s">
        <v>3</v>
      </c>
      <c r="J4" s="91" t="s">
        <v>2</v>
      </c>
      <c r="K4" s="91" t="s">
        <v>3</v>
      </c>
      <c r="L4" s="91" t="s">
        <v>4</v>
      </c>
    </row>
    <row r="5" spans="1:14" x14ac:dyDescent="0.3">
      <c r="A5" s="9" t="s">
        <v>5</v>
      </c>
      <c r="B5" s="10">
        <v>6722.75</v>
      </c>
      <c r="C5" s="11">
        <f>(B5)</f>
        <v>6722.75</v>
      </c>
      <c r="D5" s="11">
        <v>5932.78</v>
      </c>
      <c r="E5" s="11">
        <v>5911.92</v>
      </c>
      <c r="F5" s="16">
        <v>6290.65</v>
      </c>
      <c r="G5" s="11">
        <v>6290.65</v>
      </c>
      <c r="H5" s="12">
        <v>5050.24</v>
      </c>
      <c r="I5" s="11">
        <v>5050.24</v>
      </c>
      <c r="J5" s="11">
        <v>6026.04</v>
      </c>
      <c r="K5" s="11">
        <v>6026.04</v>
      </c>
      <c r="L5" s="132">
        <v>4681.7700000000004</v>
      </c>
      <c r="M5" s="78" t="s">
        <v>60</v>
      </c>
    </row>
    <row r="6" spans="1:14" x14ac:dyDescent="0.3">
      <c r="A6" s="13" t="s">
        <v>6</v>
      </c>
      <c r="B6" s="14"/>
      <c r="C6" s="15"/>
      <c r="D6" s="15"/>
      <c r="E6" s="15"/>
      <c r="F6" s="16"/>
      <c r="G6" s="15"/>
      <c r="H6" s="16"/>
      <c r="I6" s="15"/>
      <c r="J6" s="15"/>
      <c r="K6" s="15"/>
      <c r="L6" s="15"/>
    </row>
    <row r="7" spans="1:14" ht="16.2" customHeight="1" x14ac:dyDescent="0.3">
      <c r="A7" s="122" t="s">
        <v>89</v>
      </c>
      <c r="B7" s="14">
        <v>2750</v>
      </c>
      <c r="C7" s="15">
        <v>4239.47</v>
      </c>
      <c r="D7" s="15">
        <v>3500</v>
      </c>
      <c r="E7" s="15">
        <v>3723.25</v>
      </c>
      <c r="F7" s="16">
        <v>3500</v>
      </c>
      <c r="G7" s="15">
        <v>3618.87</v>
      </c>
      <c r="H7" s="16">
        <v>3500</v>
      </c>
      <c r="I7" s="15">
        <v>3874.25</v>
      </c>
      <c r="J7" s="15">
        <v>3500</v>
      </c>
      <c r="K7" s="15">
        <v>3612.18</v>
      </c>
      <c r="L7" s="15">
        <v>3500</v>
      </c>
      <c r="M7" s="112" t="s">
        <v>7</v>
      </c>
    </row>
    <row r="8" spans="1:14" hidden="1" x14ac:dyDescent="0.3">
      <c r="A8" s="17" t="s">
        <v>8</v>
      </c>
      <c r="B8" s="14">
        <v>200</v>
      </c>
      <c r="C8" s="15">
        <v>340</v>
      </c>
      <c r="D8" s="15">
        <v>200</v>
      </c>
      <c r="E8" s="15">
        <v>180</v>
      </c>
      <c r="F8" s="16">
        <v>0</v>
      </c>
      <c r="G8" s="15">
        <v>0</v>
      </c>
      <c r="H8" s="16">
        <v>0</v>
      </c>
      <c r="I8" s="15">
        <v>0</v>
      </c>
      <c r="J8" s="15">
        <v>0</v>
      </c>
      <c r="K8" s="15"/>
      <c r="L8" s="15"/>
      <c r="M8" s="116"/>
    </row>
    <row r="9" spans="1:14" x14ac:dyDescent="0.3">
      <c r="A9" s="13" t="s">
        <v>76</v>
      </c>
      <c r="B9" s="18">
        <v>0</v>
      </c>
      <c r="C9" s="19">
        <v>4757.26</v>
      </c>
      <c r="D9" s="19">
        <v>4500</v>
      </c>
      <c r="E9" s="19">
        <v>3691.05</v>
      </c>
      <c r="F9" s="20">
        <v>4000</v>
      </c>
      <c r="G9" s="19">
        <v>2153.9</v>
      </c>
      <c r="H9" s="20">
        <v>3000</v>
      </c>
      <c r="I9" s="15">
        <v>1987.94</v>
      </c>
      <c r="J9" s="15">
        <v>2000</v>
      </c>
      <c r="K9" s="15">
        <v>1550.75</v>
      </c>
      <c r="L9" s="15">
        <v>1750</v>
      </c>
      <c r="M9" s="116"/>
    </row>
    <row r="10" spans="1:14" x14ac:dyDescent="0.3">
      <c r="A10" s="13" t="s">
        <v>79</v>
      </c>
      <c r="B10" s="14">
        <v>500</v>
      </c>
      <c r="C10" s="15">
        <v>291</v>
      </c>
      <c r="D10" s="15">
        <v>300</v>
      </c>
      <c r="E10" s="15">
        <v>886.74</v>
      </c>
      <c r="F10" s="16">
        <v>300</v>
      </c>
      <c r="G10" s="15">
        <v>363.8</v>
      </c>
      <c r="H10" s="16">
        <v>400</v>
      </c>
      <c r="I10" s="15">
        <v>428.63</v>
      </c>
      <c r="J10" s="15">
        <v>400</v>
      </c>
      <c r="K10" s="15">
        <v>255.4</v>
      </c>
      <c r="L10" s="15">
        <v>300</v>
      </c>
      <c r="M10" s="114"/>
    </row>
    <row r="11" spans="1:14" x14ac:dyDescent="0.3">
      <c r="A11" s="13" t="s">
        <v>9</v>
      </c>
      <c r="B11" s="14">
        <v>150</v>
      </c>
      <c r="C11" s="15">
        <v>0</v>
      </c>
      <c r="D11" s="15">
        <v>1500</v>
      </c>
      <c r="E11" s="15">
        <v>1500</v>
      </c>
      <c r="F11" s="16">
        <v>0</v>
      </c>
      <c r="G11" s="15">
        <v>0</v>
      </c>
      <c r="H11" s="16">
        <v>1500</v>
      </c>
      <c r="I11" s="15">
        <v>1500</v>
      </c>
      <c r="J11" s="15">
        <v>1500</v>
      </c>
      <c r="K11" s="15">
        <v>1280</v>
      </c>
      <c r="L11" s="35">
        <v>3168.4</v>
      </c>
      <c r="M11" s="78" t="s">
        <v>60</v>
      </c>
    </row>
    <row r="12" spans="1:14" x14ac:dyDescent="0.3">
      <c r="A12" s="13" t="s">
        <v>10</v>
      </c>
      <c r="B12" s="21">
        <v>2500</v>
      </c>
      <c r="C12" s="22">
        <v>2500</v>
      </c>
      <c r="D12" s="22">
        <v>2500</v>
      </c>
      <c r="E12" s="22">
        <v>2500</v>
      </c>
      <c r="F12" s="23">
        <v>2500</v>
      </c>
      <c r="G12" s="22">
        <v>2500</v>
      </c>
      <c r="H12" s="23">
        <v>2500</v>
      </c>
      <c r="I12" s="15">
        <v>2500</v>
      </c>
      <c r="J12" s="15">
        <v>2500</v>
      </c>
      <c r="K12" s="15">
        <v>2500</v>
      </c>
      <c r="L12" s="35">
        <v>2500</v>
      </c>
      <c r="M12" s="109" t="s">
        <v>60</v>
      </c>
      <c r="N12" s="110"/>
    </row>
    <row r="13" spans="1:14" x14ac:dyDescent="0.3">
      <c r="A13" s="13" t="s">
        <v>11</v>
      </c>
      <c r="B13" s="14">
        <v>1000</v>
      </c>
      <c r="C13" s="15">
        <v>1090</v>
      </c>
      <c r="D13" s="15">
        <v>1000</v>
      </c>
      <c r="E13" s="15">
        <v>910</v>
      </c>
      <c r="F13" s="16">
        <v>1000</v>
      </c>
      <c r="G13" s="15">
        <v>1200</v>
      </c>
      <c r="H13" s="16">
        <v>1000</v>
      </c>
      <c r="I13" s="15">
        <v>1060</v>
      </c>
      <c r="J13" s="15">
        <v>1000</v>
      </c>
      <c r="K13" s="15">
        <v>1200</v>
      </c>
      <c r="L13" s="15">
        <v>1100</v>
      </c>
      <c r="M13" s="131" t="s">
        <v>99</v>
      </c>
    </row>
    <row r="14" spans="1:14" x14ac:dyDescent="0.3">
      <c r="A14" s="24" t="s">
        <v>12</v>
      </c>
      <c r="B14" s="25">
        <v>9794.44</v>
      </c>
      <c r="C14" s="15">
        <f>(B78)</f>
        <v>6064.8400000000038</v>
      </c>
      <c r="D14" s="15">
        <f>(C78)</f>
        <v>13312.400000000005</v>
      </c>
      <c r="E14" s="15">
        <f>(C78)</f>
        <v>13312.400000000005</v>
      </c>
      <c r="F14" s="15">
        <f>(E78)</f>
        <v>18149.170000000006</v>
      </c>
      <c r="G14" s="15">
        <f>(E78)</f>
        <v>18149.170000000006</v>
      </c>
      <c r="H14" s="15">
        <f>(G78)</f>
        <v>17282.390000000007</v>
      </c>
      <c r="I14" s="15">
        <f>G78</f>
        <v>17282.390000000007</v>
      </c>
      <c r="J14" s="15">
        <f>(I78)</f>
        <v>18414.060000000001</v>
      </c>
      <c r="K14" s="15">
        <f>(I78)</f>
        <v>18414.060000000001</v>
      </c>
      <c r="L14" s="15">
        <f>(K78)</f>
        <v>16367.96</v>
      </c>
      <c r="M14" s="109" t="s">
        <v>61</v>
      </c>
      <c r="N14" s="110"/>
    </row>
    <row r="15" spans="1:14" x14ac:dyDescent="0.3">
      <c r="A15" s="26" t="s">
        <v>13</v>
      </c>
      <c r="B15" s="27">
        <f t="shared" ref="B15:J15" si="0">SUM(B5:B14)</f>
        <v>23617.190000000002</v>
      </c>
      <c r="C15" s="28">
        <f t="shared" si="0"/>
        <v>26005.320000000007</v>
      </c>
      <c r="D15" s="28">
        <f t="shared" si="0"/>
        <v>32745.180000000004</v>
      </c>
      <c r="E15" s="28">
        <f t="shared" si="0"/>
        <v>32615.360000000004</v>
      </c>
      <c r="F15" s="29">
        <f t="shared" si="0"/>
        <v>35739.820000000007</v>
      </c>
      <c r="G15" s="29">
        <f t="shared" si="0"/>
        <v>34276.390000000007</v>
      </c>
      <c r="H15" s="29">
        <f t="shared" si="0"/>
        <v>34232.630000000005</v>
      </c>
      <c r="I15" s="28">
        <f t="shared" si="0"/>
        <v>33683.450000000004</v>
      </c>
      <c r="J15" s="28">
        <f t="shared" si="0"/>
        <v>35340.100000000006</v>
      </c>
      <c r="K15" s="28">
        <f t="shared" ref="K15" si="1">SUM(K5:K14)</f>
        <v>34838.43</v>
      </c>
      <c r="L15" s="28">
        <f t="shared" ref="L15" si="2">SUM(L5:L14)</f>
        <v>33368.129999999997</v>
      </c>
    </row>
    <row r="16" spans="1:14" ht="15.6" x14ac:dyDescent="0.3">
      <c r="A16" s="30" t="s">
        <v>14</v>
      </c>
      <c r="B16" s="31"/>
      <c r="C16" s="11"/>
      <c r="D16" s="11"/>
      <c r="E16" s="11"/>
      <c r="F16" s="12"/>
      <c r="G16" s="11"/>
      <c r="H16" s="12"/>
      <c r="I16" s="15"/>
      <c r="J16" s="15"/>
      <c r="K16" s="11"/>
      <c r="L16" s="11"/>
    </row>
    <row r="17" spans="1:19" x14ac:dyDescent="0.3">
      <c r="A17" s="32" t="s">
        <v>62</v>
      </c>
      <c r="B17" s="14">
        <v>0</v>
      </c>
      <c r="C17" s="15">
        <v>0</v>
      </c>
      <c r="D17" s="15">
        <v>0</v>
      </c>
      <c r="E17" s="15">
        <v>0</v>
      </c>
      <c r="F17" s="36">
        <v>425</v>
      </c>
      <c r="G17" s="15">
        <v>425</v>
      </c>
      <c r="H17" s="16">
        <v>450</v>
      </c>
      <c r="I17" s="15">
        <v>405</v>
      </c>
      <c r="J17" s="15">
        <v>450</v>
      </c>
      <c r="K17" s="15">
        <v>230.42</v>
      </c>
      <c r="L17" s="15">
        <v>0</v>
      </c>
      <c r="M17" s="120" t="s">
        <v>88</v>
      </c>
      <c r="N17" s="121"/>
    </row>
    <row r="18" spans="1:19" x14ac:dyDescent="0.3">
      <c r="A18" s="32" t="s">
        <v>15</v>
      </c>
      <c r="B18" s="33"/>
      <c r="C18" s="15"/>
      <c r="D18" s="15"/>
      <c r="E18" s="15"/>
      <c r="F18" s="16"/>
      <c r="G18" s="35"/>
      <c r="H18" s="36"/>
      <c r="I18" s="15"/>
      <c r="J18" s="15"/>
      <c r="K18" s="15"/>
      <c r="L18" s="15"/>
      <c r="N18" s="105" t="s">
        <v>16</v>
      </c>
      <c r="O18" s="105"/>
    </row>
    <row r="19" spans="1:19" x14ac:dyDescent="0.3">
      <c r="A19" s="32" t="s">
        <v>71</v>
      </c>
      <c r="B19" s="34">
        <v>250</v>
      </c>
      <c r="C19" s="35">
        <v>250</v>
      </c>
      <c r="D19" s="35">
        <v>250</v>
      </c>
      <c r="E19" s="35">
        <v>175</v>
      </c>
      <c r="F19" s="36">
        <v>300</v>
      </c>
      <c r="G19" s="39">
        <v>360</v>
      </c>
      <c r="H19" s="40">
        <v>450</v>
      </c>
      <c r="I19" s="15">
        <v>400</v>
      </c>
      <c r="J19" s="15">
        <v>450</v>
      </c>
      <c r="K19" s="15">
        <v>420</v>
      </c>
      <c r="L19" s="15">
        <v>450</v>
      </c>
      <c r="M19" s="79">
        <v>108</v>
      </c>
      <c r="N19" s="105"/>
      <c r="O19" s="105"/>
    </row>
    <row r="20" spans="1:19" x14ac:dyDescent="0.3">
      <c r="A20" s="37" t="s">
        <v>100</v>
      </c>
      <c r="B20" s="38">
        <v>3000</v>
      </c>
      <c r="C20" s="39">
        <v>2750</v>
      </c>
      <c r="D20" s="39">
        <v>3000</v>
      </c>
      <c r="E20" s="39">
        <v>2900</v>
      </c>
      <c r="F20" s="40">
        <v>3600</v>
      </c>
      <c r="G20" s="43">
        <v>3000</v>
      </c>
      <c r="H20" s="44">
        <v>3600</v>
      </c>
      <c r="I20" s="15">
        <v>1980</v>
      </c>
      <c r="J20" s="15">
        <v>3600</v>
      </c>
      <c r="K20" s="15">
        <v>2280</v>
      </c>
      <c r="L20" s="15">
        <v>3750</v>
      </c>
      <c r="M20" s="80">
        <v>223</v>
      </c>
      <c r="N20" s="105"/>
      <c r="O20" s="105"/>
    </row>
    <row r="21" spans="1:19" x14ac:dyDescent="0.3">
      <c r="A21" s="41" t="s">
        <v>95</v>
      </c>
      <c r="B21" s="42">
        <v>144</v>
      </c>
      <c r="C21" s="43">
        <v>48</v>
      </c>
      <c r="D21" s="43">
        <v>100</v>
      </c>
      <c r="E21" s="43">
        <v>50</v>
      </c>
      <c r="F21" s="44">
        <v>316</v>
      </c>
      <c r="G21" s="43">
        <v>158</v>
      </c>
      <c r="H21" s="44">
        <v>316</v>
      </c>
      <c r="I21" s="15">
        <v>120</v>
      </c>
      <c r="J21" s="15">
        <v>312</v>
      </c>
      <c r="K21" s="15">
        <v>156</v>
      </c>
      <c r="L21" s="15">
        <v>312</v>
      </c>
      <c r="M21" s="79">
        <v>118</v>
      </c>
      <c r="N21" s="105"/>
      <c r="O21" s="105"/>
    </row>
    <row r="22" spans="1:19" x14ac:dyDescent="0.3">
      <c r="A22" s="41" t="s">
        <v>101</v>
      </c>
      <c r="B22" s="42">
        <v>1400</v>
      </c>
      <c r="C22" s="43">
        <v>840</v>
      </c>
      <c r="D22" s="43">
        <v>1206</v>
      </c>
      <c r="E22" s="43">
        <v>1340</v>
      </c>
      <c r="F22" s="44">
        <v>1422</v>
      </c>
      <c r="G22" s="15">
        <v>1343</v>
      </c>
      <c r="H22" s="16">
        <v>1422</v>
      </c>
      <c r="I22" s="15">
        <v>1185</v>
      </c>
      <c r="J22" s="15">
        <v>1404</v>
      </c>
      <c r="K22" s="15">
        <v>780</v>
      </c>
      <c r="L22" s="15">
        <v>1170</v>
      </c>
      <c r="M22" s="79">
        <v>118</v>
      </c>
    </row>
    <row r="23" spans="1:19" x14ac:dyDescent="0.3">
      <c r="A23" s="32" t="s">
        <v>17</v>
      </c>
      <c r="B23" s="14"/>
      <c r="C23" s="15"/>
      <c r="D23" s="15"/>
      <c r="E23" s="15"/>
      <c r="F23" s="16"/>
      <c r="G23" s="22"/>
      <c r="H23" s="23"/>
      <c r="I23" s="15"/>
      <c r="J23" s="15"/>
      <c r="K23" s="15"/>
      <c r="L23" s="15"/>
    </row>
    <row r="24" spans="1:19" x14ac:dyDescent="0.3">
      <c r="A24" s="41" t="s">
        <v>80</v>
      </c>
      <c r="B24" s="21">
        <v>320</v>
      </c>
      <c r="C24" s="22">
        <v>400</v>
      </c>
      <c r="D24" s="22">
        <v>320</v>
      </c>
      <c r="E24" s="22">
        <v>480</v>
      </c>
      <c r="F24" s="23">
        <v>500</v>
      </c>
      <c r="G24" s="15">
        <v>400</v>
      </c>
      <c r="H24" s="16">
        <v>500</v>
      </c>
      <c r="I24" s="15">
        <v>600</v>
      </c>
      <c r="J24" s="15">
        <v>800</v>
      </c>
      <c r="K24" s="15">
        <v>600</v>
      </c>
      <c r="L24" s="15">
        <v>800</v>
      </c>
      <c r="M24" s="79">
        <v>280</v>
      </c>
      <c r="N24" s="45" t="s">
        <v>90</v>
      </c>
    </row>
    <row r="25" spans="1:19" x14ac:dyDescent="0.3">
      <c r="A25" s="46" t="s">
        <v>96</v>
      </c>
      <c r="B25" s="14">
        <v>200</v>
      </c>
      <c r="C25" s="15">
        <v>25</v>
      </c>
      <c r="D25" s="15">
        <v>200</v>
      </c>
      <c r="E25" s="15">
        <v>225</v>
      </c>
      <c r="F25" s="16">
        <v>250</v>
      </c>
      <c r="G25" s="15">
        <v>275</v>
      </c>
      <c r="H25" s="16"/>
      <c r="I25" s="15"/>
      <c r="J25" s="15"/>
      <c r="K25" s="15"/>
      <c r="L25" s="15"/>
    </row>
    <row r="26" spans="1:19" x14ac:dyDescent="0.3">
      <c r="A26" s="46" t="s">
        <v>73</v>
      </c>
      <c r="B26" s="14">
        <v>0</v>
      </c>
      <c r="C26" s="15">
        <v>0</v>
      </c>
      <c r="D26" s="15">
        <v>0</v>
      </c>
      <c r="E26" s="15">
        <v>0</v>
      </c>
      <c r="F26" s="16">
        <v>0</v>
      </c>
      <c r="G26" s="15">
        <v>0</v>
      </c>
      <c r="H26" s="16">
        <v>250</v>
      </c>
      <c r="I26" s="15">
        <v>200</v>
      </c>
      <c r="J26" s="15">
        <v>250</v>
      </c>
      <c r="K26" s="15">
        <v>125</v>
      </c>
      <c r="L26" s="15">
        <v>250</v>
      </c>
    </row>
    <row r="27" spans="1:19" x14ac:dyDescent="0.3">
      <c r="A27" s="76" t="s">
        <v>74</v>
      </c>
      <c r="B27" s="14">
        <v>0</v>
      </c>
      <c r="C27" s="15">
        <v>0</v>
      </c>
      <c r="D27" s="15">
        <v>0</v>
      </c>
      <c r="E27" s="15">
        <v>0</v>
      </c>
      <c r="F27" s="16">
        <v>0</v>
      </c>
      <c r="G27" s="15">
        <v>0</v>
      </c>
      <c r="H27" s="16">
        <v>250</v>
      </c>
      <c r="I27" s="15">
        <v>0</v>
      </c>
      <c r="J27" s="15">
        <v>250</v>
      </c>
      <c r="K27" s="15">
        <v>50</v>
      </c>
      <c r="L27" s="15">
        <v>250</v>
      </c>
    </row>
    <row r="28" spans="1:19" x14ac:dyDescent="0.3">
      <c r="A28" s="76" t="s">
        <v>75</v>
      </c>
      <c r="B28" s="14">
        <v>0</v>
      </c>
      <c r="C28" s="15">
        <v>0</v>
      </c>
      <c r="D28" s="15">
        <v>0</v>
      </c>
      <c r="E28" s="15">
        <v>0</v>
      </c>
      <c r="F28" s="16">
        <v>0</v>
      </c>
      <c r="G28" s="15">
        <v>0</v>
      </c>
      <c r="H28" s="16">
        <v>375</v>
      </c>
      <c r="I28" s="15">
        <v>0</v>
      </c>
      <c r="J28" s="15">
        <v>375</v>
      </c>
      <c r="K28" s="15">
        <v>0</v>
      </c>
      <c r="L28" s="15">
        <v>375</v>
      </c>
    </row>
    <row r="29" spans="1:19" x14ac:dyDescent="0.3">
      <c r="A29" s="32" t="s">
        <v>18</v>
      </c>
      <c r="B29" s="14"/>
      <c r="C29" s="15"/>
      <c r="D29" s="15"/>
      <c r="E29" s="15"/>
      <c r="F29" s="16"/>
      <c r="G29" s="22"/>
      <c r="H29" s="23"/>
      <c r="I29" s="15"/>
      <c r="J29" s="15"/>
      <c r="K29" s="15"/>
      <c r="L29" s="15"/>
      <c r="M29" s="64"/>
      <c r="N29" s="66"/>
      <c r="O29" s="96"/>
      <c r="P29" s="96"/>
      <c r="Q29" s="96"/>
      <c r="R29" s="96"/>
      <c r="S29" s="96"/>
    </row>
    <row r="30" spans="1:19" ht="15" customHeight="1" x14ac:dyDescent="0.3">
      <c r="A30" s="41" t="s">
        <v>63</v>
      </c>
      <c r="B30" s="21">
        <v>3250</v>
      </c>
      <c r="C30" s="22">
        <v>0</v>
      </c>
      <c r="D30" s="22">
        <v>1950</v>
      </c>
      <c r="E30" s="22">
        <v>0</v>
      </c>
      <c r="F30" s="23">
        <v>750</v>
      </c>
      <c r="G30" s="15">
        <v>750</v>
      </c>
      <c r="H30" s="16">
        <v>0</v>
      </c>
      <c r="I30" s="15">
        <v>0</v>
      </c>
      <c r="J30" s="15">
        <v>0</v>
      </c>
      <c r="K30" s="15">
        <v>0</v>
      </c>
      <c r="L30" s="15">
        <v>0</v>
      </c>
      <c r="M30" t="s">
        <v>97</v>
      </c>
    </row>
    <row r="31" spans="1:19" ht="15" customHeight="1" x14ac:dyDescent="0.3">
      <c r="A31" s="32" t="s">
        <v>19</v>
      </c>
      <c r="B31" s="14"/>
      <c r="C31" s="15"/>
      <c r="D31" s="15"/>
      <c r="E31" s="15"/>
      <c r="F31" s="16"/>
      <c r="G31" s="19"/>
      <c r="H31" s="20"/>
      <c r="I31" s="15"/>
      <c r="J31" s="15"/>
      <c r="K31" s="15"/>
      <c r="L31" s="15"/>
      <c r="M31" s="111" t="s">
        <v>91</v>
      </c>
      <c r="N31" s="112"/>
    </row>
    <row r="32" spans="1:19" ht="12.75" customHeight="1" x14ac:dyDescent="0.3">
      <c r="A32" s="37" t="s">
        <v>81</v>
      </c>
      <c r="B32" s="18">
        <v>275</v>
      </c>
      <c r="C32" s="19">
        <v>175</v>
      </c>
      <c r="D32" s="19">
        <v>275</v>
      </c>
      <c r="E32" s="19">
        <v>175</v>
      </c>
      <c r="F32" s="20">
        <v>385</v>
      </c>
      <c r="G32" s="15">
        <v>175</v>
      </c>
      <c r="H32" s="16">
        <v>385</v>
      </c>
      <c r="I32" s="15">
        <v>315</v>
      </c>
      <c r="J32" s="15">
        <v>1125</v>
      </c>
      <c r="K32" s="15">
        <v>675</v>
      </c>
      <c r="L32" s="15">
        <v>1125</v>
      </c>
      <c r="M32" s="113"/>
      <c r="N32" s="114"/>
    </row>
    <row r="33" spans="1:18" ht="12.75" customHeight="1" x14ac:dyDescent="0.3">
      <c r="A33" s="32" t="s">
        <v>20</v>
      </c>
      <c r="B33" s="14"/>
      <c r="C33" s="15"/>
      <c r="D33" s="15"/>
      <c r="E33" s="15"/>
      <c r="F33" s="16"/>
      <c r="G33" s="19"/>
      <c r="H33" s="20"/>
      <c r="I33" s="15"/>
      <c r="J33" s="15"/>
      <c r="K33" s="15"/>
      <c r="L33" s="15"/>
      <c r="N33" s="106" t="s">
        <v>92</v>
      </c>
      <c r="O33" s="106"/>
    </row>
    <row r="34" spans="1:18" x14ac:dyDescent="0.3">
      <c r="A34" s="41" t="s">
        <v>82</v>
      </c>
      <c r="B34" s="18">
        <v>500</v>
      </c>
      <c r="C34" s="19">
        <v>150</v>
      </c>
      <c r="D34" s="19">
        <v>500</v>
      </c>
      <c r="E34" s="19">
        <v>400</v>
      </c>
      <c r="F34" s="20">
        <v>750</v>
      </c>
      <c r="G34" s="15">
        <v>900</v>
      </c>
      <c r="H34" s="16">
        <v>750</v>
      </c>
      <c r="I34" s="15">
        <v>750</v>
      </c>
      <c r="J34" s="15">
        <v>1105</v>
      </c>
      <c r="K34" s="15">
        <v>595</v>
      </c>
      <c r="L34" s="15">
        <v>1105</v>
      </c>
      <c r="M34" s="81">
        <v>195</v>
      </c>
      <c r="N34" s="106"/>
      <c r="O34" s="106"/>
      <c r="P34" s="47"/>
    </row>
    <row r="35" spans="1:18" x14ac:dyDescent="0.3">
      <c r="A35" s="32" t="s">
        <v>21</v>
      </c>
      <c r="B35" s="14"/>
      <c r="C35" s="15"/>
      <c r="D35" s="15"/>
      <c r="E35" s="15"/>
      <c r="F35" s="16"/>
      <c r="G35" s="19"/>
      <c r="H35" s="20"/>
      <c r="I35" s="15"/>
      <c r="J35" s="15"/>
      <c r="K35" s="15"/>
      <c r="L35" s="15"/>
      <c r="M35" s="47"/>
      <c r="N35" s="47"/>
      <c r="O35" s="47"/>
      <c r="P35" s="47"/>
    </row>
    <row r="36" spans="1:18" ht="14.4" customHeight="1" x14ac:dyDescent="0.3">
      <c r="A36" s="41" t="s">
        <v>84</v>
      </c>
      <c r="B36" s="18">
        <v>1200</v>
      </c>
      <c r="C36" s="19">
        <v>0</v>
      </c>
      <c r="D36" s="19">
        <v>1200</v>
      </c>
      <c r="E36" s="19">
        <v>600</v>
      </c>
      <c r="F36" s="20">
        <v>1200</v>
      </c>
      <c r="G36" s="35">
        <v>1800</v>
      </c>
      <c r="H36" s="36">
        <v>2100</v>
      </c>
      <c r="I36" s="15">
        <v>700</v>
      </c>
      <c r="J36" s="15">
        <v>3500</v>
      </c>
      <c r="K36" s="15">
        <v>4200</v>
      </c>
      <c r="L36" s="15">
        <v>3500</v>
      </c>
      <c r="M36" s="125" t="s">
        <v>22</v>
      </c>
      <c r="N36" s="126"/>
      <c r="O36" s="126"/>
      <c r="P36" s="126"/>
      <c r="Q36" s="126"/>
      <c r="R36" s="126"/>
    </row>
    <row r="37" spans="1:18" x14ac:dyDescent="0.3">
      <c r="A37" s="32" t="s">
        <v>83</v>
      </c>
      <c r="B37" s="34">
        <v>400</v>
      </c>
      <c r="C37" s="35">
        <v>350</v>
      </c>
      <c r="D37" s="35">
        <v>400</v>
      </c>
      <c r="E37" s="35">
        <v>300</v>
      </c>
      <c r="F37" s="36">
        <v>600</v>
      </c>
      <c r="G37" s="22">
        <v>450</v>
      </c>
      <c r="H37" s="23">
        <v>450</v>
      </c>
      <c r="I37" s="15">
        <v>750</v>
      </c>
      <c r="J37" s="15">
        <v>750</v>
      </c>
      <c r="K37" s="15">
        <v>525</v>
      </c>
      <c r="L37" s="15">
        <v>750</v>
      </c>
      <c r="M37" s="88">
        <v>200</v>
      </c>
      <c r="N37" s="118" t="s">
        <v>93</v>
      </c>
      <c r="O37" s="119"/>
    </row>
    <row r="38" spans="1:18" x14ac:dyDescent="0.3">
      <c r="A38" s="32" t="s">
        <v>72</v>
      </c>
      <c r="B38" s="21">
        <v>0</v>
      </c>
      <c r="C38" s="22">
        <v>0</v>
      </c>
      <c r="D38" s="22">
        <v>0</v>
      </c>
      <c r="E38" s="22">
        <v>0</v>
      </c>
      <c r="F38" s="23">
        <v>0</v>
      </c>
      <c r="G38" s="15">
        <v>0</v>
      </c>
      <c r="H38" s="16">
        <v>1000</v>
      </c>
      <c r="I38" s="15">
        <v>1000</v>
      </c>
      <c r="J38" s="15">
        <v>1000</v>
      </c>
      <c r="K38" s="15">
        <v>1000</v>
      </c>
      <c r="L38" s="15">
        <v>0</v>
      </c>
      <c r="M38" s="117" t="s">
        <v>94</v>
      </c>
      <c r="N38" s="99"/>
      <c r="O38" s="99"/>
    </row>
    <row r="39" spans="1:18" x14ac:dyDescent="0.3">
      <c r="A39" s="32" t="s">
        <v>23</v>
      </c>
      <c r="B39" s="14"/>
      <c r="C39" s="15"/>
      <c r="D39" s="15"/>
      <c r="E39" s="15"/>
      <c r="F39" s="16"/>
      <c r="G39" s="15"/>
      <c r="H39" s="16"/>
      <c r="I39" s="15"/>
      <c r="J39" s="15"/>
      <c r="K39" s="15"/>
      <c r="L39" s="15"/>
    </row>
    <row r="40" spans="1:18" x14ac:dyDescent="0.3">
      <c r="A40" s="41" t="s">
        <v>85</v>
      </c>
      <c r="B40" s="14">
        <v>90</v>
      </c>
      <c r="C40" s="15">
        <v>60</v>
      </c>
      <c r="D40" s="15">
        <v>90</v>
      </c>
      <c r="E40" s="15">
        <v>60</v>
      </c>
      <c r="F40" s="16">
        <v>200</v>
      </c>
      <c r="G40" s="15">
        <v>0</v>
      </c>
      <c r="H40" s="16">
        <v>400</v>
      </c>
      <c r="I40" s="15">
        <v>0</v>
      </c>
      <c r="J40" s="15">
        <v>200</v>
      </c>
      <c r="K40" s="15">
        <v>0</v>
      </c>
      <c r="L40" s="15">
        <v>200</v>
      </c>
      <c r="M40" s="82">
        <v>165</v>
      </c>
      <c r="N40" s="118" t="s">
        <v>93</v>
      </c>
      <c r="O40" s="119"/>
    </row>
    <row r="41" spans="1:18" ht="12.75" customHeight="1" x14ac:dyDescent="0.3">
      <c r="A41" s="49" t="s">
        <v>102</v>
      </c>
      <c r="B41" s="14"/>
      <c r="C41" s="15"/>
      <c r="D41" s="15"/>
      <c r="E41" s="15"/>
      <c r="F41" s="16"/>
      <c r="G41" s="35"/>
      <c r="H41" s="16">
        <v>100</v>
      </c>
      <c r="I41" s="15">
        <v>50</v>
      </c>
      <c r="J41" s="15">
        <v>0</v>
      </c>
      <c r="K41" s="15">
        <v>0</v>
      </c>
      <c r="L41" s="15">
        <v>50</v>
      </c>
    </row>
    <row r="42" spans="1:18" x14ac:dyDescent="0.3">
      <c r="A42" s="46" t="s">
        <v>24</v>
      </c>
      <c r="B42" s="14">
        <v>0</v>
      </c>
      <c r="C42" s="15">
        <v>0</v>
      </c>
      <c r="D42" s="15">
        <v>200</v>
      </c>
      <c r="E42" s="35">
        <v>163.5</v>
      </c>
      <c r="F42" s="16">
        <v>250</v>
      </c>
      <c r="G42" s="35">
        <v>253.8</v>
      </c>
      <c r="H42" s="16">
        <v>250</v>
      </c>
      <c r="I42" s="35">
        <v>0</v>
      </c>
      <c r="J42" s="35">
        <v>250</v>
      </c>
      <c r="K42" s="35">
        <v>0</v>
      </c>
      <c r="L42" s="35">
        <v>250</v>
      </c>
      <c r="M42" s="107" t="s">
        <v>64</v>
      </c>
      <c r="N42" s="108"/>
      <c r="O42" s="108"/>
      <c r="P42" s="108"/>
      <c r="Q42" s="108"/>
    </row>
    <row r="43" spans="1:18" x14ac:dyDescent="0.3">
      <c r="A43" s="32" t="s">
        <v>65</v>
      </c>
      <c r="B43" s="14">
        <v>550</v>
      </c>
      <c r="C43" s="15">
        <v>498.06</v>
      </c>
      <c r="D43" s="15">
        <v>550</v>
      </c>
      <c r="E43" s="35">
        <v>538.80999999999995</v>
      </c>
      <c r="F43" s="16">
        <v>550</v>
      </c>
      <c r="G43" s="15">
        <v>345.98</v>
      </c>
      <c r="H43" s="16">
        <v>550</v>
      </c>
      <c r="I43" s="35">
        <v>77.45</v>
      </c>
      <c r="J43" s="15">
        <v>550</v>
      </c>
      <c r="K43" s="15">
        <v>344.67</v>
      </c>
      <c r="L43" s="15">
        <v>550</v>
      </c>
    </row>
    <row r="44" spans="1:18" x14ac:dyDescent="0.3">
      <c r="A44" s="32" t="s">
        <v>25</v>
      </c>
      <c r="B44" s="14">
        <v>0</v>
      </c>
      <c r="C44" s="15">
        <v>0</v>
      </c>
      <c r="D44" s="15">
        <v>100</v>
      </c>
      <c r="E44" s="15">
        <v>48.89</v>
      </c>
      <c r="F44" s="16">
        <v>100</v>
      </c>
      <c r="G44" s="87">
        <v>0</v>
      </c>
      <c r="H44" s="16">
        <v>250</v>
      </c>
      <c r="I44" s="35">
        <v>0</v>
      </c>
      <c r="J44" s="15">
        <v>250</v>
      </c>
      <c r="K44" s="15">
        <v>36.07</v>
      </c>
      <c r="L44" s="15">
        <v>100</v>
      </c>
      <c r="M44" s="97" t="s">
        <v>26</v>
      </c>
      <c r="N44" s="97"/>
      <c r="O44" s="98"/>
    </row>
    <row r="45" spans="1:18" ht="15" customHeight="1" x14ac:dyDescent="0.3">
      <c r="A45" s="32" t="s">
        <v>27</v>
      </c>
      <c r="B45" s="14">
        <v>100</v>
      </c>
      <c r="C45" s="15">
        <v>21.88</v>
      </c>
      <c r="D45" s="15">
        <v>100</v>
      </c>
      <c r="E45" s="15">
        <v>0</v>
      </c>
      <c r="F45" s="16">
        <v>100</v>
      </c>
      <c r="G45" s="75">
        <v>169.1</v>
      </c>
      <c r="H45" s="16">
        <v>400</v>
      </c>
      <c r="I45" s="35">
        <v>538.70000000000005</v>
      </c>
      <c r="J45" s="15">
        <v>400</v>
      </c>
      <c r="K45" s="15">
        <v>319.98</v>
      </c>
      <c r="L45" s="15">
        <v>500</v>
      </c>
      <c r="M45" s="68"/>
      <c r="N45" s="68"/>
      <c r="O45" s="68"/>
    </row>
    <row r="46" spans="1:18" x14ac:dyDescent="0.3">
      <c r="A46" s="32" t="s">
        <v>66</v>
      </c>
      <c r="B46" s="14">
        <v>0</v>
      </c>
      <c r="C46" s="15">
        <v>0</v>
      </c>
      <c r="D46" s="15">
        <v>0</v>
      </c>
      <c r="E46" s="15">
        <v>50.6</v>
      </c>
      <c r="F46" s="16">
        <v>100</v>
      </c>
      <c r="G46" s="15">
        <v>7.98</v>
      </c>
      <c r="H46" s="16">
        <v>50</v>
      </c>
      <c r="I46" s="15">
        <v>70</v>
      </c>
      <c r="J46" s="15">
        <v>60</v>
      </c>
      <c r="K46" s="15">
        <v>0</v>
      </c>
      <c r="L46" s="15">
        <v>60</v>
      </c>
    </row>
    <row r="47" spans="1:18" x14ac:dyDescent="0.3">
      <c r="A47" s="32" t="s">
        <v>87</v>
      </c>
      <c r="B47" s="14"/>
      <c r="C47" s="15"/>
      <c r="D47" s="15"/>
      <c r="E47" s="15"/>
      <c r="F47" s="16">
        <v>0</v>
      </c>
      <c r="G47" s="15">
        <v>0</v>
      </c>
      <c r="H47" s="16">
        <v>150</v>
      </c>
      <c r="I47" s="35">
        <v>160.12</v>
      </c>
      <c r="J47" s="15">
        <v>150</v>
      </c>
      <c r="K47" s="15">
        <v>53.56</v>
      </c>
      <c r="L47" s="15">
        <v>150</v>
      </c>
    </row>
    <row r="48" spans="1:18" ht="15" customHeight="1" x14ac:dyDescent="0.3">
      <c r="A48" s="32" t="s">
        <v>28</v>
      </c>
      <c r="B48" s="14">
        <v>0</v>
      </c>
      <c r="C48" s="15">
        <v>0</v>
      </c>
      <c r="D48" s="15">
        <v>0</v>
      </c>
      <c r="E48" s="15">
        <v>0</v>
      </c>
      <c r="F48" s="16">
        <v>750</v>
      </c>
      <c r="G48" s="15">
        <v>0</v>
      </c>
      <c r="H48" s="16">
        <v>750</v>
      </c>
      <c r="I48" s="15">
        <v>0</v>
      </c>
      <c r="J48" s="15">
        <v>750</v>
      </c>
      <c r="K48" s="15">
        <v>0</v>
      </c>
      <c r="L48" s="15">
        <v>750</v>
      </c>
      <c r="M48" s="78" t="s">
        <v>29</v>
      </c>
    </row>
    <row r="49" spans="1:17" x14ac:dyDescent="0.3">
      <c r="A49" s="32" t="s">
        <v>30</v>
      </c>
      <c r="B49" s="14">
        <v>600</v>
      </c>
      <c r="C49" s="15">
        <v>600</v>
      </c>
      <c r="D49" s="15">
        <v>600</v>
      </c>
      <c r="E49" s="15">
        <v>600</v>
      </c>
      <c r="F49" s="16">
        <v>600</v>
      </c>
      <c r="G49" s="15">
        <v>600</v>
      </c>
      <c r="H49" s="16">
        <v>600</v>
      </c>
      <c r="I49" s="15">
        <v>600</v>
      </c>
      <c r="J49" s="15">
        <v>600</v>
      </c>
      <c r="K49" s="15">
        <v>600</v>
      </c>
      <c r="L49" s="15">
        <v>600</v>
      </c>
      <c r="M49" s="97" t="s">
        <v>31</v>
      </c>
      <c r="N49" s="97"/>
      <c r="O49" s="98"/>
    </row>
    <row r="50" spans="1:17" x14ac:dyDescent="0.3">
      <c r="A50" s="32" t="s">
        <v>32</v>
      </c>
      <c r="B50" s="14">
        <v>50</v>
      </c>
      <c r="C50" s="15">
        <v>0</v>
      </c>
      <c r="D50" s="15">
        <v>0</v>
      </c>
      <c r="E50" s="15">
        <v>56.16</v>
      </c>
      <c r="F50" s="16">
        <v>100</v>
      </c>
      <c r="G50" s="15">
        <v>0</v>
      </c>
      <c r="H50" s="16">
        <v>50</v>
      </c>
      <c r="I50" s="15">
        <v>0</v>
      </c>
      <c r="J50" s="15">
        <v>50</v>
      </c>
      <c r="K50" s="15">
        <v>0</v>
      </c>
      <c r="L50" s="15">
        <v>50</v>
      </c>
      <c r="M50" s="92" t="s">
        <v>33</v>
      </c>
      <c r="N50" s="92"/>
      <c r="O50" s="92"/>
      <c r="P50" s="92"/>
      <c r="Q50" s="93"/>
    </row>
    <row r="51" spans="1:17" x14ac:dyDescent="0.3">
      <c r="A51" s="32" t="s">
        <v>67</v>
      </c>
      <c r="B51" s="14">
        <v>0</v>
      </c>
      <c r="C51" s="15">
        <v>0</v>
      </c>
      <c r="D51" s="15">
        <v>0</v>
      </c>
      <c r="E51" s="15">
        <v>0</v>
      </c>
      <c r="F51" s="16">
        <v>0</v>
      </c>
      <c r="G51" s="15">
        <v>0</v>
      </c>
      <c r="H51" s="16">
        <v>50</v>
      </c>
      <c r="I51" s="15">
        <v>0</v>
      </c>
      <c r="J51" s="15">
        <v>25</v>
      </c>
      <c r="K51" s="15">
        <v>0</v>
      </c>
      <c r="L51" s="15">
        <v>25</v>
      </c>
      <c r="M51" s="73"/>
      <c r="N51" s="73"/>
      <c r="O51" s="73"/>
      <c r="P51" s="73"/>
      <c r="Q51" s="73"/>
    </row>
    <row r="52" spans="1:17" x14ac:dyDescent="0.3">
      <c r="A52" s="32" t="s">
        <v>68</v>
      </c>
      <c r="B52" s="14">
        <v>0</v>
      </c>
      <c r="C52" s="15">
        <v>0</v>
      </c>
      <c r="D52" s="15">
        <v>0</v>
      </c>
      <c r="E52" s="15">
        <v>0</v>
      </c>
      <c r="F52" s="16">
        <v>0</v>
      </c>
      <c r="G52" s="15">
        <v>0</v>
      </c>
      <c r="H52" s="16">
        <v>100</v>
      </c>
      <c r="I52" s="15">
        <v>0</v>
      </c>
      <c r="J52" s="15">
        <v>100</v>
      </c>
      <c r="K52" s="15">
        <v>0</v>
      </c>
      <c r="L52" s="15">
        <v>100</v>
      </c>
      <c r="M52" s="73"/>
      <c r="N52" s="73"/>
      <c r="O52" s="73"/>
      <c r="P52" s="73"/>
      <c r="Q52" s="73"/>
    </row>
    <row r="53" spans="1:17" x14ac:dyDescent="0.3">
      <c r="A53" s="32" t="s">
        <v>34</v>
      </c>
      <c r="B53" s="14">
        <v>0</v>
      </c>
      <c r="C53" s="15">
        <v>0</v>
      </c>
      <c r="D53" s="15">
        <v>100</v>
      </c>
      <c r="E53" s="15">
        <v>0</v>
      </c>
      <c r="F53" s="16">
        <v>100</v>
      </c>
      <c r="G53" s="15">
        <v>0</v>
      </c>
      <c r="H53" s="16">
        <v>50</v>
      </c>
      <c r="I53" s="15">
        <v>0</v>
      </c>
      <c r="J53" s="15">
        <v>50</v>
      </c>
      <c r="K53" s="15">
        <v>14.12</v>
      </c>
      <c r="L53" s="15">
        <v>50</v>
      </c>
    </row>
    <row r="54" spans="1:17" x14ac:dyDescent="0.3">
      <c r="A54" s="32" t="s">
        <v>35</v>
      </c>
      <c r="B54" s="14">
        <v>30</v>
      </c>
      <c r="C54" s="15">
        <v>29.14</v>
      </c>
      <c r="D54" s="15">
        <v>30</v>
      </c>
      <c r="E54" s="15">
        <v>0</v>
      </c>
      <c r="F54" s="16">
        <v>50</v>
      </c>
      <c r="G54" s="15">
        <v>0</v>
      </c>
      <c r="H54" s="16">
        <v>50</v>
      </c>
      <c r="I54" s="15">
        <v>0</v>
      </c>
      <c r="J54" s="15">
        <v>50</v>
      </c>
      <c r="K54" s="15">
        <v>0</v>
      </c>
      <c r="L54" s="15">
        <v>50</v>
      </c>
      <c r="M54" s="94" t="s">
        <v>36</v>
      </c>
      <c r="N54" s="95"/>
    </row>
    <row r="55" spans="1:17" x14ac:dyDescent="0.3">
      <c r="A55" s="32" t="s">
        <v>37</v>
      </c>
      <c r="B55" s="14">
        <v>500</v>
      </c>
      <c r="C55" s="15">
        <v>500</v>
      </c>
      <c r="D55" s="15">
        <v>500</v>
      </c>
      <c r="E55" s="15">
        <v>500</v>
      </c>
      <c r="F55" s="16">
        <v>500</v>
      </c>
      <c r="G55" s="15">
        <v>500</v>
      </c>
      <c r="H55" s="16">
        <v>500</v>
      </c>
      <c r="I55" s="15">
        <v>500</v>
      </c>
      <c r="J55" s="15">
        <v>500</v>
      </c>
      <c r="K55" s="15">
        <v>500</v>
      </c>
      <c r="L55" s="15">
        <v>500</v>
      </c>
      <c r="M55" s="92" t="s">
        <v>38</v>
      </c>
      <c r="N55" s="92"/>
      <c r="O55" s="93"/>
    </row>
    <row r="56" spans="1:17" x14ac:dyDescent="0.3">
      <c r="A56" s="32" t="s">
        <v>39</v>
      </c>
      <c r="B56" s="14">
        <v>250</v>
      </c>
      <c r="C56" s="15">
        <v>250</v>
      </c>
      <c r="D56" s="15">
        <v>250</v>
      </c>
      <c r="E56" s="15">
        <v>250</v>
      </c>
      <c r="F56" s="16">
        <v>250</v>
      </c>
      <c r="G56" s="15">
        <v>250</v>
      </c>
      <c r="H56" s="16">
        <v>250</v>
      </c>
      <c r="I56" s="15">
        <v>250</v>
      </c>
      <c r="J56" s="15">
        <v>250</v>
      </c>
      <c r="K56" s="15">
        <v>250</v>
      </c>
      <c r="L56" s="15">
        <v>250</v>
      </c>
      <c r="M56" s="92" t="s">
        <v>40</v>
      </c>
      <c r="N56" s="92"/>
      <c r="O56" s="94"/>
    </row>
    <row r="57" spans="1:17" x14ac:dyDescent="0.3">
      <c r="A57" s="32" t="s">
        <v>41</v>
      </c>
      <c r="B57" s="14">
        <v>1000</v>
      </c>
      <c r="C57" s="15">
        <v>923.25</v>
      </c>
      <c r="D57" s="15">
        <v>1000</v>
      </c>
      <c r="E57" s="15">
        <v>577.5</v>
      </c>
      <c r="F57" s="16">
        <v>1000</v>
      </c>
      <c r="G57" s="15">
        <v>849.26</v>
      </c>
      <c r="H57" s="16">
        <v>1000</v>
      </c>
      <c r="I57" s="35">
        <v>913.8</v>
      </c>
      <c r="J57" s="15">
        <v>1000</v>
      </c>
      <c r="K57" s="15">
        <v>849.8</v>
      </c>
      <c r="L57" s="15">
        <v>1000</v>
      </c>
      <c r="M57" s="69"/>
      <c r="N57" s="69"/>
      <c r="O57" s="71"/>
      <c r="P57" s="70"/>
      <c r="Q57" s="70"/>
    </row>
    <row r="58" spans="1:17" x14ac:dyDescent="0.3">
      <c r="A58" s="50" t="s">
        <v>42</v>
      </c>
      <c r="B58" s="14">
        <v>100</v>
      </c>
      <c r="C58" s="15">
        <v>20</v>
      </c>
      <c r="D58" s="15">
        <v>200</v>
      </c>
      <c r="E58" s="15">
        <v>220.83</v>
      </c>
      <c r="F58" s="16">
        <v>300</v>
      </c>
      <c r="G58" s="15">
        <v>20</v>
      </c>
      <c r="H58" s="16">
        <v>300</v>
      </c>
      <c r="I58" s="35">
        <v>198.61</v>
      </c>
      <c r="J58" s="15">
        <v>300</v>
      </c>
      <c r="K58" s="15">
        <v>300</v>
      </c>
      <c r="L58" s="15">
        <v>300</v>
      </c>
      <c r="M58" s="127"/>
      <c r="N58" s="128"/>
    </row>
    <row r="59" spans="1:17" x14ac:dyDescent="0.3">
      <c r="A59" s="50" t="s">
        <v>69</v>
      </c>
      <c r="B59" s="14">
        <v>0</v>
      </c>
      <c r="C59" s="15">
        <v>0</v>
      </c>
      <c r="D59" s="15">
        <v>0</v>
      </c>
      <c r="E59" s="15">
        <v>0</v>
      </c>
      <c r="F59" s="16">
        <v>0</v>
      </c>
      <c r="G59" s="15">
        <v>0</v>
      </c>
      <c r="H59" s="16">
        <v>100</v>
      </c>
      <c r="I59" s="15">
        <v>0</v>
      </c>
      <c r="J59" s="15">
        <v>50</v>
      </c>
      <c r="K59" s="15">
        <v>20</v>
      </c>
      <c r="L59" s="15">
        <v>50</v>
      </c>
      <c r="M59" s="77"/>
      <c r="N59" s="74"/>
    </row>
    <row r="60" spans="1:17" x14ac:dyDescent="0.3">
      <c r="A60" s="32" t="s">
        <v>43</v>
      </c>
      <c r="B60" s="14">
        <v>250</v>
      </c>
      <c r="C60" s="15">
        <v>250</v>
      </c>
      <c r="D60" s="15">
        <v>250</v>
      </c>
      <c r="E60" s="15">
        <v>250</v>
      </c>
      <c r="F60" s="16">
        <v>250</v>
      </c>
      <c r="G60" s="15">
        <v>250</v>
      </c>
      <c r="H60" s="16">
        <v>250</v>
      </c>
      <c r="I60" s="15">
        <v>250</v>
      </c>
      <c r="J60" s="15">
        <v>300</v>
      </c>
      <c r="K60" s="15">
        <v>300</v>
      </c>
      <c r="L60" s="15">
        <v>300</v>
      </c>
      <c r="M60" s="92" t="s">
        <v>98</v>
      </c>
      <c r="N60" s="92"/>
      <c r="O60" s="93"/>
    </row>
    <row r="61" spans="1:17" x14ac:dyDescent="0.3">
      <c r="A61" s="32" t="s">
        <v>44</v>
      </c>
      <c r="B61" s="14">
        <v>500</v>
      </c>
      <c r="C61" s="15">
        <v>500</v>
      </c>
      <c r="D61" s="15">
        <v>500</v>
      </c>
      <c r="E61" s="15">
        <v>500</v>
      </c>
      <c r="F61" s="16">
        <v>500</v>
      </c>
      <c r="G61" s="22">
        <v>500</v>
      </c>
      <c r="H61" s="23">
        <v>500</v>
      </c>
      <c r="I61" s="15">
        <v>500</v>
      </c>
      <c r="J61" s="15">
        <v>500</v>
      </c>
      <c r="K61" s="15">
        <v>500</v>
      </c>
      <c r="L61" s="15">
        <v>500</v>
      </c>
      <c r="M61" s="92" t="s">
        <v>38</v>
      </c>
      <c r="N61" s="92"/>
      <c r="O61" s="93"/>
    </row>
    <row r="62" spans="1:17" x14ac:dyDescent="0.3">
      <c r="A62" s="32" t="s">
        <v>45</v>
      </c>
      <c r="B62" s="21">
        <v>500</v>
      </c>
      <c r="C62" s="22">
        <v>364.58</v>
      </c>
      <c r="D62" s="22">
        <v>500</v>
      </c>
      <c r="E62" s="22">
        <v>510.47</v>
      </c>
      <c r="F62" s="23">
        <v>650</v>
      </c>
      <c r="G62" s="35">
        <v>418.76</v>
      </c>
      <c r="H62" s="16">
        <v>650</v>
      </c>
      <c r="I62" s="35">
        <v>40.94</v>
      </c>
      <c r="J62" s="15">
        <v>650</v>
      </c>
      <c r="K62" s="15">
        <v>194.27</v>
      </c>
      <c r="L62" s="15">
        <v>300</v>
      </c>
      <c r="M62" s="73"/>
      <c r="N62" s="72"/>
      <c r="O62" s="67"/>
    </row>
    <row r="63" spans="1:17" x14ac:dyDescent="0.3">
      <c r="A63" s="50" t="s">
        <v>46</v>
      </c>
      <c r="B63" s="18">
        <v>0</v>
      </c>
      <c r="C63" s="15">
        <v>137.4</v>
      </c>
      <c r="D63" s="15">
        <v>150</v>
      </c>
      <c r="E63" s="35">
        <v>139</v>
      </c>
      <c r="F63" s="16">
        <v>150</v>
      </c>
      <c r="G63" s="35">
        <v>0</v>
      </c>
      <c r="H63" s="16">
        <v>150</v>
      </c>
      <c r="I63" s="35">
        <v>76.45</v>
      </c>
      <c r="J63" s="15">
        <v>150</v>
      </c>
      <c r="K63" s="15">
        <v>356.2</v>
      </c>
      <c r="L63" s="15">
        <v>200</v>
      </c>
      <c r="M63" s="67"/>
      <c r="N63" s="67"/>
    </row>
    <row r="64" spans="1:17" x14ac:dyDescent="0.3">
      <c r="A64" s="50" t="s">
        <v>70</v>
      </c>
      <c r="B64" s="18">
        <v>0</v>
      </c>
      <c r="C64" s="15">
        <v>0</v>
      </c>
      <c r="D64" s="15">
        <v>0</v>
      </c>
      <c r="E64" s="35">
        <v>0</v>
      </c>
      <c r="F64" s="16">
        <v>0</v>
      </c>
      <c r="G64" s="35">
        <v>0</v>
      </c>
      <c r="H64" s="16">
        <v>50</v>
      </c>
      <c r="I64" s="15">
        <v>0</v>
      </c>
      <c r="J64" s="15">
        <v>50</v>
      </c>
      <c r="K64" s="15">
        <v>25.24</v>
      </c>
      <c r="L64" s="15">
        <v>50</v>
      </c>
      <c r="M64" s="67"/>
      <c r="N64" s="67"/>
    </row>
    <row r="65" spans="1:17" x14ac:dyDescent="0.3">
      <c r="A65" s="32" t="s">
        <v>47</v>
      </c>
      <c r="B65" s="14">
        <v>100</v>
      </c>
      <c r="C65" s="15">
        <v>12.36</v>
      </c>
      <c r="D65" s="15">
        <v>50</v>
      </c>
      <c r="E65" s="35">
        <v>0</v>
      </c>
      <c r="F65" s="16">
        <v>100</v>
      </c>
      <c r="G65" s="15">
        <v>72.42</v>
      </c>
      <c r="H65" s="16">
        <v>100</v>
      </c>
      <c r="I65" s="15">
        <v>0</v>
      </c>
      <c r="J65" s="15">
        <v>100</v>
      </c>
      <c r="K65" s="15">
        <v>0</v>
      </c>
      <c r="L65" s="15">
        <v>100</v>
      </c>
    </row>
    <row r="66" spans="1:17" x14ac:dyDescent="0.3">
      <c r="A66" s="32" t="s">
        <v>48</v>
      </c>
      <c r="B66" s="14">
        <v>150</v>
      </c>
      <c r="C66" s="15">
        <v>54.19</v>
      </c>
      <c r="D66" s="15">
        <v>100</v>
      </c>
      <c r="E66" s="15">
        <v>0</v>
      </c>
      <c r="F66" s="16">
        <v>100</v>
      </c>
      <c r="G66" s="35">
        <v>0</v>
      </c>
      <c r="H66" s="16">
        <v>100</v>
      </c>
      <c r="I66" s="15">
        <v>0</v>
      </c>
      <c r="J66" s="15">
        <v>0</v>
      </c>
      <c r="K66" s="15">
        <v>0</v>
      </c>
      <c r="L66" s="15">
        <v>100</v>
      </c>
    </row>
    <row r="67" spans="1:17" x14ac:dyDescent="0.3">
      <c r="A67" s="32"/>
      <c r="B67" s="14"/>
      <c r="C67" s="15"/>
      <c r="D67" s="15"/>
      <c r="E67" s="15"/>
      <c r="F67" s="16"/>
      <c r="G67" s="15"/>
      <c r="H67" s="16"/>
      <c r="I67" s="15"/>
      <c r="J67" s="15"/>
      <c r="K67" s="15"/>
      <c r="L67" s="15"/>
    </row>
    <row r="68" spans="1:17" x14ac:dyDescent="0.3">
      <c r="A68" s="32" t="s">
        <v>49</v>
      </c>
      <c r="B68" s="14"/>
      <c r="C68" s="15"/>
      <c r="D68" s="15"/>
      <c r="E68" s="15"/>
      <c r="F68" s="16"/>
      <c r="G68" s="15"/>
      <c r="H68" s="16"/>
      <c r="I68" s="15"/>
      <c r="J68" s="15"/>
      <c r="K68" s="15"/>
      <c r="L68" s="15"/>
    </row>
    <row r="69" spans="1:17" x14ac:dyDescent="0.3">
      <c r="A69" s="32" t="s">
        <v>77</v>
      </c>
      <c r="B69" s="14"/>
      <c r="C69" s="15"/>
      <c r="D69" s="15"/>
      <c r="E69" s="15"/>
      <c r="F69" s="16"/>
      <c r="G69" s="15"/>
      <c r="H69" s="16"/>
      <c r="I69" s="15"/>
      <c r="J69" s="15"/>
      <c r="K69" s="15"/>
      <c r="L69" s="15"/>
    </row>
    <row r="70" spans="1:17" x14ac:dyDescent="0.3">
      <c r="A70" s="37" t="s">
        <v>50</v>
      </c>
      <c r="B70" s="14">
        <v>428.35</v>
      </c>
      <c r="C70" s="15">
        <v>265.86</v>
      </c>
      <c r="D70" s="15">
        <v>350</v>
      </c>
      <c r="E70" s="15">
        <f>(325+30.35)</f>
        <v>355.35</v>
      </c>
      <c r="F70" s="16">
        <v>450</v>
      </c>
      <c r="G70" s="15">
        <v>261.41000000000003</v>
      </c>
      <c r="H70" s="16">
        <v>450</v>
      </c>
      <c r="I70" s="15">
        <v>300</v>
      </c>
      <c r="J70" s="15">
        <v>450</v>
      </c>
      <c r="K70" s="129">
        <v>175</v>
      </c>
      <c r="L70" s="15">
        <v>475</v>
      </c>
      <c r="M70" s="130"/>
      <c r="N70" s="130"/>
      <c r="O70" s="130"/>
      <c r="P70" s="130"/>
      <c r="Q70" s="130"/>
    </row>
    <row r="71" spans="1:17" x14ac:dyDescent="0.3">
      <c r="A71" s="37" t="s">
        <v>78</v>
      </c>
      <c r="B71" s="85"/>
      <c r="C71" s="86"/>
      <c r="D71" s="86"/>
      <c r="E71" s="15"/>
      <c r="F71" s="16"/>
      <c r="G71" s="15"/>
      <c r="H71" s="16">
        <v>400</v>
      </c>
      <c r="I71" s="15">
        <v>250</v>
      </c>
      <c r="J71" s="15">
        <v>0</v>
      </c>
      <c r="K71" s="15">
        <v>0</v>
      </c>
      <c r="L71" s="15">
        <v>250</v>
      </c>
      <c r="M71" s="84"/>
      <c r="N71" s="84"/>
      <c r="O71" s="84"/>
      <c r="P71" s="84"/>
      <c r="Q71" s="84"/>
    </row>
    <row r="72" spans="1:17" x14ac:dyDescent="0.3">
      <c r="A72" s="32" t="s">
        <v>51</v>
      </c>
      <c r="B72" s="14"/>
      <c r="C72" s="15"/>
      <c r="D72" s="15"/>
      <c r="E72" s="15"/>
      <c r="F72" s="16"/>
      <c r="G72" s="15"/>
      <c r="H72" s="16"/>
      <c r="I72" s="15"/>
      <c r="J72" s="15"/>
      <c r="K72" s="15"/>
      <c r="L72" s="15"/>
    </row>
    <row r="73" spans="1:17" x14ac:dyDescent="0.3">
      <c r="A73" s="51" t="s">
        <v>52</v>
      </c>
      <c r="B73" s="14"/>
      <c r="C73" s="15"/>
      <c r="D73" s="15">
        <v>0</v>
      </c>
      <c r="E73" s="15">
        <v>25.15</v>
      </c>
      <c r="F73" s="16">
        <v>0</v>
      </c>
      <c r="G73" s="15">
        <v>0</v>
      </c>
      <c r="H73" s="16">
        <v>25</v>
      </c>
      <c r="I73" s="15">
        <v>0</v>
      </c>
      <c r="J73" s="15">
        <v>25</v>
      </c>
      <c r="K73" s="15">
        <v>0</v>
      </c>
      <c r="L73" s="15">
        <v>25</v>
      </c>
    </row>
    <row r="74" spans="1:17" x14ac:dyDescent="0.3">
      <c r="A74" s="51" t="s">
        <v>53</v>
      </c>
      <c r="B74" s="14">
        <v>1000</v>
      </c>
      <c r="C74" s="15">
        <v>2356.06</v>
      </c>
      <c r="D74" s="15">
        <v>2000</v>
      </c>
      <c r="E74" s="15">
        <v>1600.12</v>
      </c>
      <c r="F74" s="16">
        <v>2000</v>
      </c>
      <c r="G74" s="15">
        <v>1353.78</v>
      </c>
      <c r="H74" s="16">
        <v>2000</v>
      </c>
      <c r="I74" s="15">
        <v>1352.92</v>
      </c>
      <c r="J74" s="15">
        <v>1500</v>
      </c>
      <c r="K74" s="15">
        <v>1764.41</v>
      </c>
      <c r="L74" s="15">
        <v>1800</v>
      </c>
    </row>
    <row r="75" spans="1:17" x14ac:dyDescent="0.3">
      <c r="A75" s="51" t="s">
        <v>86</v>
      </c>
      <c r="B75" s="14">
        <v>15</v>
      </c>
      <c r="C75" s="15">
        <v>15</v>
      </c>
      <c r="D75" s="15">
        <v>15</v>
      </c>
      <c r="E75" s="15">
        <v>0</v>
      </c>
      <c r="F75" s="16">
        <v>15</v>
      </c>
      <c r="G75" s="35">
        <v>0</v>
      </c>
      <c r="H75" s="16">
        <v>100</v>
      </c>
      <c r="I75" s="15">
        <v>0</v>
      </c>
      <c r="J75" s="15">
        <v>50</v>
      </c>
      <c r="K75" s="15">
        <v>0</v>
      </c>
      <c r="L75" s="15">
        <v>50</v>
      </c>
    </row>
    <row r="76" spans="1:17" x14ac:dyDescent="0.3">
      <c r="A76" s="32" t="s">
        <v>54</v>
      </c>
      <c r="B76" s="52">
        <v>650</v>
      </c>
      <c r="C76" s="53">
        <v>1097.1400000000001</v>
      </c>
      <c r="D76" s="53">
        <v>800</v>
      </c>
      <c r="E76" s="54">
        <v>1549.81</v>
      </c>
      <c r="F76" s="55">
        <v>1100</v>
      </c>
      <c r="G76" s="53">
        <v>1105.51</v>
      </c>
      <c r="H76" s="53">
        <v>1000</v>
      </c>
      <c r="I76" s="15">
        <v>735.4</v>
      </c>
      <c r="J76" s="15">
        <v>1000</v>
      </c>
      <c r="K76" s="15">
        <v>461.15</v>
      </c>
      <c r="L76" s="15">
        <v>1000</v>
      </c>
    </row>
    <row r="77" spans="1:17" x14ac:dyDescent="0.3">
      <c r="A77" s="56" t="s">
        <v>55</v>
      </c>
      <c r="B77" s="57">
        <f>SUM(B20:B76)</f>
        <v>17552.349999999999</v>
      </c>
      <c r="C77" s="57">
        <f>SUM(C20:C76)</f>
        <v>12692.920000000002</v>
      </c>
      <c r="D77" s="11">
        <f>SUM(D20:D76)</f>
        <v>17586</v>
      </c>
      <c r="E77" s="11">
        <f>SUM(E20:E76)</f>
        <v>14466.189999999997</v>
      </c>
      <c r="F77" s="12">
        <f>SUM(F16:F76)</f>
        <v>20763</v>
      </c>
      <c r="G77" s="15">
        <f>SUM(G16:G76)</f>
        <v>16994</v>
      </c>
      <c r="H77" s="16">
        <f>SUM(H19:H76)</f>
        <v>23573</v>
      </c>
      <c r="I77" s="11">
        <f>SUM(I17:I76)</f>
        <v>15269.390000000003</v>
      </c>
      <c r="J77" s="11">
        <f>SUM(J20:J76)</f>
        <v>24831</v>
      </c>
      <c r="K77" s="16">
        <f>SUM(K19:K76)</f>
        <v>18470.47</v>
      </c>
      <c r="L77" s="16">
        <f>SUM(L19:L76)</f>
        <v>24572</v>
      </c>
    </row>
    <row r="78" spans="1:17" x14ac:dyDescent="0.3">
      <c r="A78" s="58" t="s">
        <v>56</v>
      </c>
      <c r="B78" s="48">
        <f t="shared" ref="B78:J78" si="3">B15-B77</f>
        <v>6064.8400000000038</v>
      </c>
      <c r="C78" s="48">
        <f t="shared" si="3"/>
        <v>13312.400000000005</v>
      </c>
      <c r="D78" s="53">
        <f t="shared" si="3"/>
        <v>15159.180000000004</v>
      </c>
      <c r="E78" s="53">
        <f t="shared" si="3"/>
        <v>18149.170000000006</v>
      </c>
      <c r="F78" s="55">
        <f t="shared" si="3"/>
        <v>14976.820000000007</v>
      </c>
      <c r="G78" s="55">
        <f t="shared" si="3"/>
        <v>17282.390000000007</v>
      </c>
      <c r="H78" s="55">
        <f>H15-H77</f>
        <v>10659.630000000005</v>
      </c>
      <c r="I78" s="55">
        <f t="shared" si="3"/>
        <v>18414.060000000001</v>
      </c>
      <c r="J78" s="55">
        <f t="shared" si="3"/>
        <v>10509.100000000006</v>
      </c>
      <c r="K78" s="55">
        <f>K15-K77</f>
        <v>16367.96</v>
      </c>
      <c r="L78" s="55">
        <f>L15-L77</f>
        <v>8796.1299999999974</v>
      </c>
    </row>
    <row r="79" spans="1:17" ht="15" hidden="1" customHeight="1" x14ac:dyDescent="0.3">
      <c r="A79" s="58"/>
      <c r="B79" s="59"/>
      <c r="C79"/>
      <c r="D79" s="3"/>
      <c r="F79" s="60"/>
      <c r="H79" s="60"/>
    </row>
    <row r="80" spans="1:17" ht="15" hidden="1" customHeight="1" x14ac:dyDescent="0.3">
      <c r="A80" s="61" t="s">
        <v>57</v>
      </c>
      <c r="B80" s="59"/>
      <c r="C80"/>
      <c r="D80" s="3"/>
      <c r="F80" s="60"/>
      <c r="H80" s="60"/>
    </row>
    <row r="81" spans="1:12" x14ac:dyDescent="0.3">
      <c r="A81" s="61" t="s">
        <v>58</v>
      </c>
      <c r="B81" s="59"/>
      <c r="C81"/>
      <c r="D81" s="3"/>
      <c r="F81" s="60"/>
      <c r="H81" s="60"/>
    </row>
    <row r="82" spans="1:12" x14ac:dyDescent="0.3">
      <c r="A82" s="62" t="s">
        <v>59</v>
      </c>
      <c r="B82" s="63">
        <f>-B78</f>
        <v>-6064.8400000000038</v>
      </c>
      <c r="C82" s="63">
        <f>-C78</f>
        <v>-13312.400000000005</v>
      </c>
      <c r="D82" s="3">
        <f>-D78</f>
        <v>-15159.180000000004</v>
      </c>
      <c r="E82" s="3">
        <f>-E78</f>
        <v>-18149.170000000006</v>
      </c>
      <c r="F82" s="3">
        <f>-F78</f>
        <v>-14976.820000000007</v>
      </c>
      <c r="G82" s="3">
        <f t="shared" ref="G82:J82" si="4">-G78</f>
        <v>-17282.390000000007</v>
      </c>
      <c r="H82" s="3">
        <f t="shared" si="4"/>
        <v>-10659.630000000005</v>
      </c>
      <c r="I82" s="3">
        <f t="shared" si="4"/>
        <v>-18414.060000000001</v>
      </c>
      <c r="J82" s="3">
        <f t="shared" si="4"/>
        <v>-10509.100000000006</v>
      </c>
      <c r="K82" s="3">
        <f t="shared" ref="K82:L82" si="5">-K78</f>
        <v>-16367.96</v>
      </c>
      <c r="L82" s="3">
        <f t="shared" si="5"/>
        <v>-8796.1299999999974</v>
      </c>
    </row>
    <row r="83" spans="1:12" x14ac:dyDescent="0.3">
      <c r="A83" s="58" t="s">
        <v>56</v>
      </c>
      <c r="B83" s="63">
        <f>(B82+B78)</f>
        <v>0</v>
      </c>
      <c r="C83" s="63">
        <f>(C82+C78)</f>
        <v>0</v>
      </c>
      <c r="D83" s="3">
        <f>(D82+D78)</f>
        <v>0</v>
      </c>
      <c r="E83" s="3">
        <f>(E82+E78)</f>
        <v>0</v>
      </c>
      <c r="F83" s="3">
        <f>(F82+F78)</f>
        <v>0</v>
      </c>
      <c r="G83" s="3">
        <f t="shared" ref="G83:J83" si="6">(G82+G78)</f>
        <v>0</v>
      </c>
      <c r="H83" s="3">
        <f t="shared" si="6"/>
        <v>0</v>
      </c>
      <c r="I83" s="3">
        <f t="shared" si="6"/>
        <v>0</v>
      </c>
      <c r="J83" s="3">
        <f t="shared" si="6"/>
        <v>0</v>
      </c>
      <c r="K83" s="3">
        <f t="shared" ref="K83:L83" si="7">(K82+K78)</f>
        <v>0</v>
      </c>
      <c r="L83" s="3">
        <f t="shared" si="7"/>
        <v>0</v>
      </c>
    </row>
    <row r="84" spans="1:12" x14ac:dyDescent="0.3">
      <c r="B84" s="64"/>
      <c r="C84" s="65"/>
      <c r="D84" s="65"/>
    </row>
  </sheetData>
  <mergeCells count="28">
    <mergeCell ref="M7:M10"/>
    <mergeCell ref="N18:O21"/>
    <mergeCell ref="F3:G3"/>
    <mergeCell ref="M44:O44"/>
    <mergeCell ref="N33:O34"/>
    <mergeCell ref="M42:Q42"/>
    <mergeCell ref="M12:N12"/>
    <mergeCell ref="M14:N14"/>
    <mergeCell ref="M31:N32"/>
    <mergeCell ref="J3:K3"/>
    <mergeCell ref="M17:N17"/>
    <mergeCell ref="M36:R36"/>
    <mergeCell ref="N37:O37"/>
    <mergeCell ref="N40:O40"/>
    <mergeCell ref="A3:A4"/>
    <mergeCell ref="B3:C3"/>
    <mergeCell ref="D3:E3"/>
    <mergeCell ref="H3:I3"/>
    <mergeCell ref="A1:L1"/>
    <mergeCell ref="M55:O55"/>
    <mergeCell ref="M60:O60"/>
    <mergeCell ref="M54:N54"/>
    <mergeCell ref="O29:S29"/>
    <mergeCell ref="M61:O61"/>
    <mergeCell ref="M49:O49"/>
    <mergeCell ref="M50:Q50"/>
    <mergeCell ref="M56:O56"/>
    <mergeCell ref="M38:O38"/>
  </mergeCell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SEMaass</dc:creator>
  <cp:lastModifiedBy>semaass</cp:lastModifiedBy>
  <cp:lastPrinted>2019-01-28T16:35:33Z</cp:lastPrinted>
  <dcterms:created xsi:type="dcterms:W3CDTF">2017-01-11T20:56:36Z</dcterms:created>
  <dcterms:modified xsi:type="dcterms:W3CDTF">2019-12-20T17:50:11Z</dcterms:modified>
</cp:coreProperties>
</file>